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/>
  <mc:AlternateContent xmlns:mc="http://schemas.openxmlformats.org/markup-compatibility/2006">
    <mc:Choice Requires="x15">
      <x15ac:absPath xmlns:x15ac="http://schemas.microsoft.com/office/spreadsheetml/2010/11/ac" url="C:\Users\jortmenadze.n\Desktop\New folder (3)\"/>
    </mc:Choice>
  </mc:AlternateContent>
  <xr:revisionPtr revIDLastSave="0" documentId="13_ncr:1_{EE15FED7-C42E-4885-BC47-419A3ED82F0C}" xr6:coauthVersionLast="47" xr6:coauthVersionMax="47" xr10:uidLastSave="{00000000-0000-0000-0000-000000000000}"/>
  <bookViews>
    <workbookView xWindow="13845" yWindow="615" windowWidth="12000" windowHeight="1504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Infocounterparty">[5]Info!$T$3:$T$8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9" l="1"/>
  <c r="E53" i="9" s="1"/>
  <c r="C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C45" i="9" s="1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E8" i="9" s="1"/>
  <c r="C8" i="9"/>
  <c r="C24" i="9" s="1"/>
  <c r="E7" i="9"/>
  <c r="B2" i="8"/>
  <c r="B1" i="8"/>
  <c r="B2" i="9"/>
  <c r="B1" i="9"/>
  <c r="C54" i="9" l="1"/>
  <c r="E54" i="9" s="1"/>
  <c r="E45" i="9"/>
  <c r="C34" i="9"/>
  <c r="E24" i="9"/>
  <c r="D24" i="9"/>
  <c r="D34" i="9" s="1"/>
  <c r="D56" i="9" s="1"/>
  <c r="E36" i="9"/>
  <c r="E34" i="9" l="1"/>
  <c r="C56" i="9"/>
  <c r="E56" i="9" s="1"/>
</calcChain>
</file>

<file path=xl/sharedStrings.xml><?xml version="1.0" encoding="utf-8"?>
<sst xmlns="http://schemas.openxmlformats.org/spreadsheetml/2006/main" count="131" uniqueCount="116">
  <si>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</si>
  <si>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</si>
  <si>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</si>
  <si>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</si>
  <si>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</si>
  <si>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</si>
  <si>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</si>
  <si>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</si>
  <si>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</si>
  <si>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</si>
  <si>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</si>
  <si>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</si>
  <si>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</si>
  <si>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</si>
  <si>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</si>
  <si>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</si>
  <si>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</si>
  <si>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</si>
  <si>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</si>
  <si>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</si>
  <si>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</si>
  <si>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</si>
  <si>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</si>
  <si>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</si>
  <si>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</si>
  <si>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</si>
  <si>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</si>
  <si>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</si>
  <si>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</si>
  <si>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</si>
  <si>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</si>
  <si>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</si>
  <si>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</si>
  <si>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</si>
  <si>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</si>
  <si>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</si>
  <si>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</si>
  <si>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</si>
  <si>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</si>
  <si>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</si>
  <si>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</si>
  <si>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</si>
  <si>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</si>
  <si>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</si>
  <si>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</si>
  <si>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</si>
  <si>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</si>
  <si>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</si>
  <si>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</si>
  <si>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</si>
  <si>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</si>
  <si>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</si>
  <si>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</si>
  <si>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</si>
  <si>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</si>
  <si>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</si>
  <si>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</si>
  <si>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</si>
  <si>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</si>
  <si>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</si>
  <si>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</si>
  <si>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</si>
  <si>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</si>
  <si>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</si>
  <si>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</si>
  <si>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</si>
  <si>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</si>
  <si>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</si>
  <si>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</si>
  <si>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</si>
  <si>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</si>
  <si>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</si>
  <si>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</si>
  <si>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</si>
  <si>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</si>
  <si>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</si>
  <si>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</si>
  <si>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</si>
  <si>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</si>
  <si>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</si>
  <si>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</si>
  <si>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</si>
  <si>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</si>
  <si>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</si>
  <si>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</si>
  <si>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</si>
  <si>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</si>
  <si>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</si>
  <si>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</si>
  <si>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</si>
  <si>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</si>
  <si>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</si>
  <si>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</si>
  <si>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</si>
  <si>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</si>
  <si>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</si>
  <si>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</si>
  <si>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</si>
  <si>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</si>
  <si>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</si>
  <si>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</si>
  <si>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</si>
  <si>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</si>
  <si>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</si>
  <si>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</si>
  <si>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</si>
  <si>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</si>
  <si>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</si>
  <si>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</si>
  <si>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</si>
  <si>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</si>
  <si>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</si>
  <si>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</si>
  <si>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</si>
  <si>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</si>
  <si>
    <t>30.06..2025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</si>
</sst>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_ ;[Red]\-#,##0\ "/>
    <numFmt numFmtId="169" formatCode="#,##0.00_ ;[Red]\-#,##0.00\ "/>
    <numFmt numFmtId="170" formatCode="mm/dd/yy"/>
    <numFmt numFmtId="171" formatCode="m/d/yy;@"/>
    <numFmt numFmtId="172" formatCode="_-* #,##0.00\ _L_a_r_i_-;\-* #,##0.00\ _L_a_r_i_-;_-* &quot;-&quot;??\ _L_a_r_i_-;_-@_-"/>
    <numFmt numFmtId="173" formatCode="0.0%"/>
    <numFmt numFmtId="174" formatCode="[$-409]d\-mmm\-yy;@"/>
    <numFmt numFmtId="175" formatCode="_(* #,##0_);_(* \(#,##0\);_(* &quot;-&quot;??_);_(@_)"/>
    <numFmt numFmtId="176" formatCode="_-* #,##0.00_$_-;\-* #,##0.00_$_-;_-* &quot;-&quot;??_$_-;_-@_-"/>
    <numFmt numFmtId="177" formatCode="[$-409]dd\-mmm\-yy;@"/>
    <numFmt numFmtId="178" formatCode="[$-409]mmm\-yy;@"/>
    <numFmt numFmtId="179" formatCode="_ * #,##0.00_)&quot;F&quot;_ ;_ * \(#,##0.00\)&quot;F&quot;_ ;_ * &quot;-&quot;??_)&quot;F&quot;_ ;_ @_ "/>
    <numFmt numFmtId="180" formatCode="_(* #,##0.0_);_(* \(#,##0.00\);_(* &quot;-&quot;??_);_(@_)"/>
    <numFmt numFmtId="181" formatCode="General_)"/>
    <numFmt numFmtId="182" formatCode="0.000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_-* #,##0.00\ _D_M_-;\-* #,##0.00\ _D_M_-;_-* &quot;-&quot;??\ _D_M_-;_-@_-"/>
    <numFmt numFmtId="187" formatCode="&quot;balance  &quot;[$-409]d\-mmm\-yy;@"/>
    <numFmt numFmtId="188" formatCode="mmmm\-yy"/>
    <numFmt numFmtId="189" formatCode="_-* #,##0_ð_._-;\-* #,##0_ð_._-;_-* &quot;-&quot;_ð_._-;_-@_-"/>
    <numFmt numFmtId="190" formatCode="_-* #,##0.00_ð_._-;\-* #,##0.00_ð_._-;_-* &quot;-&quot;??_ð_._-;_-@_-"/>
    <numFmt numFmtId="191" formatCode="&quot;See Note &quot;\ #"/>
    <numFmt numFmtId="192" formatCode="\60\4\7\:"/>
    <numFmt numFmtId="193" formatCode="&quot;p.&quot;#,##0.00;[Red]\-&quot;p.&quot;#,##0.00"/>
    <numFmt numFmtId="194" formatCode="0.00000"/>
    <numFmt numFmtId="195" formatCode="&quot;fl&quot;#,##0.00_);[Red]\(&quot;fl&quot;#,##0.00\)"/>
    <numFmt numFmtId="196" formatCode="_(&quot;fl&quot;* #,##0_);_(&quot;fl&quot;* \(#,##0\);_(&quot;fl&quot;* &quot;-&quot;_);_(@_)"/>
    <numFmt numFmtId="197" formatCode="&quot;Fr.&quot;\ #,##0;[Red]&quot;Fr.&quot;\ \-#,##0"/>
    <numFmt numFmtId="198" formatCode="_(&quot;¤&quot;* #,##0.00_);_(&quot;¤&quot;* \(#,##0.00\);_(&quot;¤&quot;* &quot;-&quot;??_);_(@_)"/>
    <numFmt numFmtId="199" formatCode="_ * #,##0.00_)_$_ ;_ * \(#,##0.00\)_$_ ;_ * &quot;-&quot;??_)_$_ ;_ @_ "/>
  </numFmts>
  <fonts count="9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  <font>
      <sz val="10"/>
      <name val="Palatino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85">
    <xf numFmtId="0" fontId="0" fillId="0" borderId="0"/>
    <xf numFmtId="0" fontId="1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9" fillId="0" borderId="0"/>
    <xf numFmtId="177" fontId="20" fillId="38" borderId="0"/>
    <xf numFmtId="178" fontId="20" fillId="38" borderId="0"/>
    <xf numFmtId="177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7" fontId="22" fillId="39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177" fontId="22" fillId="39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177" fontId="22" fillId="39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177" fontId="22" fillId="39" borderId="0" applyNumberFormat="0" applyBorder="0" applyAlignment="0" applyProtection="0"/>
    <xf numFmtId="177" fontId="22" fillId="39" borderId="0" applyNumberFormat="0" applyBorder="0" applyAlignment="0" applyProtection="0"/>
    <xf numFmtId="178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7" fontId="22" fillId="40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177" fontId="22" fillId="40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177" fontId="22" fillId="40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177" fontId="22" fillId="40" borderId="0" applyNumberFormat="0" applyBorder="0" applyAlignment="0" applyProtection="0"/>
    <xf numFmtId="177" fontId="22" fillId="40" borderId="0" applyNumberFormat="0" applyBorder="0" applyAlignment="0" applyProtection="0"/>
    <xf numFmtId="178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7" fontId="22" fillId="41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177" fontId="22" fillId="41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177" fontId="22" fillId="41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177" fontId="22" fillId="41" borderId="0" applyNumberFormat="0" applyBorder="0" applyAlignment="0" applyProtection="0"/>
    <xf numFmtId="177" fontId="22" fillId="41" borderId="0" applyNumberFormat="0" applyBorder="0" applyAlignment="0" applyProtection="0"/>
    <xf numFmtId="178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7" fontId="22" fillId="43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177" fontId="22" fillId="43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177" fontId="22" fillId="43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177" fontId="22" fillId="43" borderId="0" applyNumberFormat="0" applyBorder="0" applyAlignment="0" applyProtection="0"/>
    <xf numFmtId="177" fontId="22" fillId="43" borderId="0" applyNumberFormat="0" applyBorder="0" applyAlignment="0" applyProtection="0"/>
    <xf numFmtId="178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7" fontId="22" fillId="4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177" fontId="22" fillId="4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177" fontId="22" fillId="4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177" fontId="22" fillId="44" borderId="0" applyNumberFormat="0" applyBorder="0" applyAlignment="0" applyProtection="0"/>
    <xf numFmtId="177" fontId="22" fillId="44" borderId="0" applyNumberFormat="0" applyBorder="0" applyAlignment="0" applyProtection="0"/>
    <xf numFmtId="178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7" fontId="22" fillId="46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177" fontId="22" fillId="46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177" fontId="22" fillId="46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177" fontId="22" fillId="46" borderId="0" applyNumberFormat="0" applyBorder="0" applyAlignment="0" applyProtection="0"/>
    <xf numFmtId="177" fontId="22" fillId="46" borderId="0" applyNumberFormat="0" applyBorder="0" applyAlignment="0" applyProtection="0"/>
    <xf numFmtId="178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7" fontId="22" fillId="47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177" fontId="22" fillId="47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177" fontId="22" fillId="47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177" fontId="22" fillId="47" borderId="0" applyNumberFormat="0" applyBorder="0" applyAlignment="0" applyProtection="0"/>
    <xf numFmtId="177" fontId="22" fillId="47" borderId="0" applyNumberFormat="0" applyBorder="0" applyAlignment="0" applyProtection="0"/>
    <xf numFmtId="178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177" fontId="22" fillId="42" borderId="0" applyNumberFormat="0" applyBorder="0" applyAlignment="0" applyProtection="0"/>
    <xf numFmtId="178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177" fontId="22" fillId="45" borderId="0" applyNumberFormat="0" applyBorder="0" applyAlignment="0" applyProtection="0"/>
    <xf numFmtId="178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7" fontId="22" fillId="48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177" fontId="22" fillId="48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177" fontId="22" fillId="48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177" fontId="22" fillId="48" borderId="0" applyNumberFormat="0" applyBorder="0" applyAlignment="0" applyProtection="0"/>
    <xf numFmtId="177" fontId="22" fillId="48" borderId="0" applyNumberFormat="0" applyBorder="0" applyAlignment="0" applyProtection="0"/>
    <xf numFmtId="178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7" fontId="25" fillId="49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177" fontId="25" fillId="49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177" fontId="25" fillId="49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177" fontId="25" fillId="49" borderId="0" applyNumberFormat="0" applyBorder="0" applyAlignment="0" applyProtection="0"/>
    <xf numFmtId="177" fontId="25" fillId="49" borderId="0" applyNumberFormat="0" applyBorder="0" applyAlignment="0" applyProtection="0"/>
    <xf numFmtId="178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7" fontId="25" fillId="46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177" fontId="25" fillId="46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177" fontId="25" fillId="46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177" fontId="25" fillId="46" borderId="0" applyNumberFormat="0" applyBorder="0" applyAlignment="0" applyProtection="0"/>
    <xf numFmtId="177" fontId="25" fillId="46" borderId="0" applyNumberFormat="0" applyBorder="0" applyAlignment="0" applyProtection="0"/>
    <xf numFmtId="178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7" fontId="25" fillId="47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177" fontId="25" fillId="47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177" fontId="25" fillId="47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177" fontId="25" fillId="47" borderId="0" applyNumberFormat="0" applyBorder="0" applyAlignment="0" applyProtection="0"/>
    <xf numFmtId="177" fontId="25" fillId="47" borderId="0" applyNumberFormat="0" applyBorder="0" applyAlignment="0" applyProtection="0"/>
    <xf numFmtId="178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7" fontId="25" fillId="52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177" fontId="25" fillId="52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177" fontId="25" fillId="52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177" fontId="25" fillId="52" borderId="0" applyNumberFormat="0" applyBorder="0" applyAlignment="0" applyProtection="0"/>
    <xf numFmtId="177" fontId="25" fillId="52" borderId="0" applyNumberFormat="0" applyBorder="0" applyAlignment="0" applyProtection="0"/>
    <xf numFmtId="178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7" fontId="25" fillId="55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177" fontId="25" fillId="55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177" fontId="25" fillId="55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177" fontId="25" fillId="55" borderId="0" applyNumberFormat="0" applyBorder="0" applyAlignment="0" applyProtection="0"/>
    <xf numFmtId="177" fontId="25" fillId="55" borderId="0" applyNumberFormat="0" applyBorder="0" applyAlignment="0" applyProtection="0"/>
    <xf numFmtId="178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7" fontId="25" fillId="59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177" fontId="25" fillId="59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177" fontId="25" fillId="59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177" fontId="25" fillId="59" borderId="0" applyNumberFormat="0" applyBorder="0" applyAlignment="0" applyProtection="0"/>
    <xf numFmtId="177" fontId="25" fillId="59" borderId="0" applyNumberFormat="0" applyBorder="0" applyAlignment="0" applyProtection="0"/>
    <xf numFmtId="178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7" fontId="25" fillId="6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177" fontId="25" fillId="6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177" fontId="25" fillId="6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177" fontId="25" fillId="61" borderId="0" applyNumberFormat="0" applyBorder="0" applyAlignment="0" applyProtection="0"/>
    <xf numFmtId="177" fontId="25" fillId="61" borderId="0" applyNumberFormat="0" applyBorder="0" applyAlignment="0" applyProtection="0"/>
    <xf numFmtId="178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177" fontId="25" fillId="50" borderId="0" applyNumberFormat="0" applyBorder="0" applyAlignment="0" applyProtection="0"/>
    <xf numFmtId="178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177" fontId="25" fillId="51" borderId="0" applyNumberFormat="0" applyBorder="0" applyAlignment="0" applyProtection="0"/>
    <xf numFmtId="178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7" fontId="25" fillId="64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177" fontId="25" fillId="64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177" fontId="25" fillId="64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177" fontId="25" fillId="64" borderId="0" applyNumberFormat="0" applyBorder="0" applyAlignment="0" applyProtection="0"/>
    <xf numFmtId="177" fontId="25" fillId="64" borderId="0" applyNumberFormat="0" applyBorder="0" applyAlignment="0" applyProtection="0"/>
    <xf numFmtId="178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7" fontId="28" fillId="40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177" fontId="28" fillId="40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177" fontId="28" fillId="40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177" fontId="28" fillId="40" borderId="0" applyNumberFormat="0" applyBorder="0" applyAlignment="0" applyProtection="0"/>
    <xf numFmtId="177" fontId="28" fillId="40" borderId="0" applyNumberFormat="0" applyBorder="0" applyAlignment="0" applyProtection="0"/>
    <xf numFmtId="178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179" fontId="2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80" fontId="29" fillId="0" borderId="0" applyFill="0" applyBorder="0" applyAlignment="0"/>
    <xf numFmtId="180" fontId="29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85" fontId="29" fillId="0" borderId="0" applyFill="0" applyBorder="0" applyAlignment="0"/>
    <xf numFmtId="181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8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178" fontId="32" fillId="65" borderId="73" applyNumberFormat="0" applyAlignment="0" applyProtection="0"/>
    <xf numFmtId="177" fontId="32" fillId="65" borderId="73" applyNumberFormat="0" applyAlignment="0" applyProtection="0"/>
    <xf numFmtId="177" fontId="32" fillId="65" borderId="73" applyNumberFormat="0" applyAlignment="0" applyProtection="0"/>
    <xf numFmtId="178" fontId="32" fillId="65" borderId="73" applyNumberFormat="0" applyAlignment="0" applyProtection="0"/>
    <xf numFmtId="177" fontId="32" fillId="65" borderId="73" applyNumberFormat="0" applyAlignment="0" applyProtection="0"/>
    <xf numFmtId="177" fontId="32" fillId="65" borderId="73" applyNumberFormat="0" applyAlignment="0" applyProtection="0"/>
    <xf numFmtId="178" fontId="32" fillId="65" borderId="73" applyNumberFormat="0" applyAlignment="0" applyProtection="0"/>
    <xf numFmtId="177" fontId="32" fillId="65" borderId="73" applyNumberFormat="0" applyAlignment="0" applyProtection="0"/>
    <xf numFmtId="177" fontId="32" fillId="65" borderId="73" applyNumberFormat="0" applyAlignment="0" applyProtection="0"/>
    <xf numFmtId="178" fontId="32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0" fontId="33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0" fontId="34" fillId="11" borderId="69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178" fontId="35" fillId="66" borderId="74" applyNumberFormat="0" applyAlignment="0" applyProtection="0"/>
    <xf numFmtId="177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0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1" fontId="2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80" fontId="29" fillId="0" borderId="0" applyFill="0" applyBorder="0" applyAlignment="0"/>
    <xf numFmtId="181" fontId="29" fillId="0" borderId="0" applyFill="0" applyBorder="0" applyAlignment="0"/>
    <xf numFmtId="180" fontId="29" fillId="0" borderId="0" applyFill="0" applyBorder="0" applyAlignment="0"/>
    <xf numFmtId="185" fontId="29" fillId="0" borderId="0" applyFill="0" applyBorder="0" applyAlignment="0"/>
    <xf numFmtId="181" fontId="29" fillId="0" borderId="0" applyFill="0" applyBorder="0" applyAlignment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7" fontId="6" fillId="0" borderId="0"/>
    <xf numFmtId="0" fontId="6" fillId="0" borderId="0"/>
    <xf numFmtId="177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7" fontId="45" fillId="41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177" fontId="45" fillId="41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177" fontId="45" fillId="41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177" fontId="45" fillId="41" borderId="0" applyNumberFormat="0" applyBorder="0" applyAlignment="0" applyProtection="0"/>
    <xf numFmtId="177" fontId="45" fillId="41" borderId="0" applyNumberFormat="0" applyBorder="0" applyAlignment="0" applyProtection="0"/>
    <xf numFmtId="178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7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7" fontId="46" fillId="0" borderId="72">
      <alignment horizontal="left" vertical="center"/>
    </xf>
    <xf numFmtId="0" fontId="47" fillId="0" borderId="76" applyNumberFormat="0" applyFill="0" applyAlignment="0" applyProtection="0"/>
    <xf numFmtId="178" fontId="47" fillId="0" borderId="76" applyNumberFormat="0" applyFill="0" applyAlignment="0" applyProtection="0"/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8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8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8" fontId="47" fillId="0" borderId="76" applyNumberFormat="0" applyFill="0" applyAlignment="0" applyProtection="0"/>
    <xf numFmtId="177" fontId="47" fillId="0" borderId="76" applyNumberFormat="0" applyFill="0" applyAlignment="0" applyProtection="0"/>
    <xf numFmtId="177" fontId="47" fillId="0" borderId="76" applyNumberFormat="0" applyFill="0" applyAlignment="0" applyProtection="0"/>
    <xf numFmtId="178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8" fontId="48" fillId="0" borderId="77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8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8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8" fontId="48" fillId="0" borderId="77" applyNumberFormat="0" applyFill="0" applyAlignment="0" applyProtection="0"/>
    <xf numFmtId="177" fontId="48" fillId="0" borderId="77" applyNumberFormat="0" applyFill="0" applyAlignment="0" applyProtection="0"/>
    <xf numFmtId="177" fontId="48" fillId="0" borderId="77" applyNumberFormat="0" applyFill="0" applyAlignment="0" applyProtection="0"/>
    <xf numFmtId="178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8" fontId="49" fillId="0" borderId="78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178" fontId="49" fillId="0" borderId="78" applyNumberFormat="0" applyFill="0" applyAlignment="0" applyProtection="0"/>
    <xf numFmtId="177" fontId="49" fillId="0" borderId="78" applyNumberFormat="0" applyFill="0" applyAlignment="0" applyProtection="0"/>
    <xf numFmtId="177" fontId="49" fillId="0" borderId="78" applyNumberFormat="0" applyFill="0" applyAlignment="0" applyProtection="0"/>
    <xf numFmtId="178" fontId="49" fillId="0" borderId="78" applyNumberFormat="0" applyFill="0" applyAlignment="0" applyProtection="0"/>
    <xf numFmtId="177" fontId="49" fillId="0" borderId="78" applyNumberFormat="0" applyFill="0" applyAlignment="0" applyProtection="0"/>
    <xf numFmtId="177" fontId="49" fillId="0" borderId="78" applyNumberFormat="0" applyFill="0" applyAlignment="0" applyProtection="0"/>
    <xf numFmtId="178" fontId="49" fillId="0" borderId="78" applyNumberFormat="0" applyFill="0" applyAlignment="0" applyProtection="0"/>
    <xf numFmtId="177" fontId="49" fillId="0" borderId="78" applyNumberFormat="0" applyFill="0" applyAlignment="0" applyProtection="0"/>
    <xf numFmtId="177" fontId="49" fillId="0" borderId="78" applyNumberFormat="0" applyFill="0" applyAlignment="0" applyProtection="0"/>
    <xf numFmtId="178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8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7" fontId="51" fillId="0" borderId="0"/>
    <xf numFmtId="0" fontId="51" fillId="0" borderId="0"/>
    <xf numFmtId="177" fontId="51" fillId="0" borderId="0"/>
    <xf numFmtId="177" fontId="46" fillId="0" borderId="0"/>
    <xf numFmtId="0" fontId="46" fillId="0" borderId="0"/>
    <xf numFmtId="177" fontId="46" fillId="0" borderId="0"/>
    <xf numFmtId="177" fontId="52" fillId="0" borderId="0"/>
    <xf numFmtId="0" fontId="52" fillId="0" borderId="0"/>
    <xf numFmtId="177" fontId="52" fillId="0" borderId="0"/>
    <xf numFmtId="177" fontId="53" fillId="0" borderId="0"/>
    <xf numFmtId="0" fontId="53" fillId="0" borderId="0"/>
    <xf numFmtId="177" fontId="53" fillId="0" borderId="0"/>
    <xf numFmtId="177" fontId="54" fillId="0" borderId="0"/>
    <xf numFmtId="0" fontId="54" fillId="0" borderId="0"/>
    <xf numFmtId="177" fontId="54" fillId="0" borderId="0"/>
    <xf numFmtId="177" fontId="55" fillId="0" borderId="0"/>
    <xf numFmtId="0" fontId="55" fillId="0" borderId="0"/>
    <xf numFmtId="177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7" fontId="6" fillId="0" borderId="0">
      <alignment horizontal="center"/>
    </xf>
    <xf numFmtId="0" fontId="6" fillId="0" borderId="0">
      <alignment horizontal="center"/>
    </xf>
    <xf numFmtId="177" fontId="6" fillId="0" borderId="0">
      <alignment horizontal="center"/>
    </xf>
    <xf numFmtId="177" fontId="56" fillId="0" borderId="0" applyNumberFormat="0" applyFill="0" applyBorder="0" applyAlignment="0" applyProtection="0">
      <alignment vertical="top"/>
      <protection locked="0"/>
    </xf>
    <xf numFmtId="178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8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178" fontId="60" fillId="44" borderId="73" applyNumberFormat="0" applyAlignment="0" applyProtection="0"/>
    <xf numFmtId="177" fontId="60" fillId="44" borderId="73" applyNumberFormat="0" applyAlignment="0" applyProtection="0"/>
    <xf numFmtId="177" fontId="60" fillId="44" borderId="73" applyNumberFormat="0" applyAlignment="0" applyProtection="0"/>
    <xf numFmtId="178" fontId="60" fillId="44" borderId="73" applyNumberFormat="0" applyAlignment="0" applyProtection="0"/>
    <xf numFmtId="177" fontId="60" fillId="44" borderId="73" applyNumberFormat="0" applyAlignment="0" applyProtection="0"/>
    <xf numFmtId="177" fontId="60" fillId="44" borderId="73" applyNumberFormat="0" applyAlignment="0" applyProtection="0"/>
    <xf numFmtId="178" fontId="60" fillId="44" borderId="73" applyNumberFormat="0" applyAlignment="0" applyProtection="0"/>
    <xf numFmtId="177" fontId="60" fillId="44" borderId="73" applyNumberFormat="0" applyAlignment="0" applyProtection="0"/>
    <xf numFmtId="177" fontId="60" fillId="44" borderId="73" applyNumberFormat="0" applyAlignment="0" applyProtection="0"/>
    <xf numFmtId="178" fontId="60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80" fontId="29" fillId="0" borderId="0" applyFill="0" applyBorder="0" applyAlignment="0"/>
    <xf numFmtId="181" fontId="29" fillId="0" borderId="0" applyFill="0" applyBorder="0" applyAlignment="0"/>
    <xf numFmtId="180" fontId="29" fillId="0" borderId="0" applyFill="0" applyBorder="0" applyAlignment="0"/>
    <xf numFmtId="185" fontId="29" fillId="0" borderId="0" applyFill="0" applyBorder="0" applyAlignment="0"/>
    <xf numFmtId="181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7" fontId="63" fillId="0" borderId="79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177" fontId="63" fillId="0" borderId="79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177" fontId="63" fillId="0" borderId="79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177" fontId="63" fillId="0" borderId="79" applyNumberFormat="0" applyFill="0" applyAlignment="0" applyProtection="0"/>
    <xf numFmtId="177" fontId="63" fillId="0" borderId="79" applyNumberFormat="0" applyFill="0" applyAlignment="0" applyProtection="0"/>
    <xf numFmtId="178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177" fontId="6" fillId="0" borderId="0">
      <alignment horizontal="center"/>
    </xf>
    <xf numFmtId="0" fontId="6" fillId="0" borderId="0">
      <alignment horizontal="center"/>
    </xf>
    <xf numFmtId="177" fontId="6" fillId="0" borderId="0">
      <alignment horizont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7" fontId="66" fillId="73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177" fontId="66" fillId="73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177" fontId="66" fillId="73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177" fontId="66" fillId="73" borderId="0" applyNumberFormat="0" applyBorder="0" applyAlignment="0" applyProtection="0"/>
    <xf numFmtId="177" fontId="66" fillId="73" borderId="0" applyNumberFormat="0" applyBorder="0" applyAlignment="0" applyProtection="0"/>
    <xf numFmtId="178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7" fontId="20" fillId="0" borderId="20"/>
    <xf numFmtId="178" fontId="20" fillId="0" borderId="20"/>
    <xf numFmtId="177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7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7" fontId="6" fillId="0" borderId="0"/>
    <xf numFmtId="174" fontId="22" fillId="0" borderId="0"/>
    <xf numFmtId="0" fontId="6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8" fillId="0" borderId="0"/>
    <xf numFmtId="0" fontId="68" fillId="0" borderId="0"/>
    <xf numFmtId="0" fontId="16" fillId="0" borderId="0"/>
    <xf numFmtId="174" fontId="22" fillId="0" borderId="0"/>
    <xf numFmtId="174" fontId="6" fillId="0" borderId="0"/>
    <xf numFmtId="174" fontId="6" fillId="0" borderId="0"/>
    <xf numFmtId="0" fontId="6" fillId="0" borderId="0"/>
    <xf numFmtId="0" fontId="6" fillId="0" borderId="0"/>
    <xf numFmtId="174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0" fontId="6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6" fillId="0" borderId="0"/>
    <xf numFmtId="0" fontId="6" fillId="0" borderId="0"/>
    <xf numFmtId="174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0" fontId="6" fillId="0" borderId="0"/>
    <xf numFmtId="177" fontId="6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7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57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7" fontId="6" fillId="0" borderId="0"/>
    <xf numFmtId="174" fontId="6" fillId="0" borderId="0"/>
    <xf numFmtId="174" fontId="6" fillId="0" borderId="0"/>
    <xf numFmtId="177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14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7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7" fontId="22" fillId="0" borderId="0"/>
    <xf numFmtId="0" fontId="22" fillId="0" borderId="0"/>
    <xf numFmtId="177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22" fillId="0" borderId="0"/>
    <xf numFmtId="177" fontId="22" fillId="0" borderId="0"/>
    <xf numFmtId="0" fontId="22" fillId="0" borderId="0"/>
    <xf numFmtId="0" fontId="22" fillId="0" borderId="0"/>
    <xf numFmtId="0" fontId="6" fillId="0" borderId="0"/>
    <xf numFmtId="17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21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7" fontId="21" fillId="0" borderId="0"/>
    <xf numFmtId="174" fontId="22" fillId="0" borderId="0"/>
    <xf numFmtId="174" fontId="22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22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22" fillId="0" borderId="0"/>
    <xf numFmtId="174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22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9" fillId="0" borderId="0"/>
    <xf numFmtId="0" fontId="22" fillId="0" borderId="0"/>
    <xf numFmtId="0" fontId="6" fillId="0" borderId="0"/>
    <xf numFmtId="0" fontId="21" fillId="0" borderId="0"/>
    <xf numFmtId="177" fontId="19" fillId="0" borderId="0"/>
    <xf numFmtId="0" fontId="6" fillId="0" borderId="0"/>
    <xf numFmtId="0" fontId="14" fillId="0" borderId="0"/>
    <xf numFmtId="0" fontId="14" fillId="0" borderId="0"/>
    <xf numFmtId="174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4" fontId="6" fillId="0" borderId="0"/>
    <xf numFmtId="0" fontId="22" fillId="0" borderId="0"/>
    <xf numFmtId="0" fontId="22" fillId="0" borderId="0"/>
    <xf numFmtId="177" fontId="19" fillId="0" borderId="0"/>
    <xf numFmtId="0" fontId="57" fillId="0" borderId="0"/>
    <xf numFmtId="0" fontId="6" fillId="0" borderId="0"/>
    <xf numFmtId="177" fontId="19" fillId="0" borderId="0"/>
    <xf numFmtId="0" fontId="14" fillId="0" borderId="0"/>
    <xf numFmtId="174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7" fontId="19" fillId="0" borderId="0"/>
    <xf numFmtId="177" fontId="19" fillId="0" borderId="0"/>
    <xf numFmtId="0" fontId="14" fillId="0" borderId="0"/>
    <xf numFmtId="174" fontId="22" fillId="0" borderId="0"/>
    <xf numFmtId="174" fontId="22" fillId="0" borderId="0"/>
    <xf numFmtId="174" fontId="6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7" fontId="19" fillId="0" borderId="0"/>
    <xf numFmtId="177" fontId="19" fillId="0" borderId="0"/>
    <xf numFmtId="0" fontId="14" fillId="0" borderId="0"/>
    <xf numFmtId="174" fontId="22" fillId="0" borderId="0"/>
    <xf numFmtId="174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/>
    <xf numFmtId="177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2" fillId="0" borderId="0"/>
    <xf numFmtId="174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4" fontId="22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5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6" fillId="0" borderId="0"/>
    <xf numFmtId="174" fontId="6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4" fontId="20" fillId="0" borderId="0"/>
    <xf numFmtId="0" fontId="15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5" fillId="0" borderId="0"/>
    <xf numFmtId="0" fontId="20" fillId="0" borderId="0"/>
    <xf numFmtId="174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4" fontId="20" fillId="0" borderId="0"/>
    <xf numFmtId="174" fontId="15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7" fontId="20" fillId="0" borderId="0"/>
    <xf numFmtId="0" fontId="16" fillId="0" borderId="0"/>
    <xf numFmtId="177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7" fontId="15" fillId="0" borderId="0"/>
    <xf numFmtId="0" fontId="16" fillId="0" borderId="0"/>
    <xf numFmtId="177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4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4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0" fontId="14" fillId="0" borderId="0"/>
    <xf numFmtId="174" fontId="20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0" fillId="0" borderId="0"/>
    <xf numFmtId="174" fontId="20" fillId="0" borderId="0"/>
    <xf numFmtId="174" fontId="20" fillId="0" borderId="0"/>
    <xf numFmtId="174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8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7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7" fontId="36" fillId="0" borderId="0"/>
    <xf numFmtId="0" fontId="6" fillId="0" borderId="0"/>
    <xf numFmtId="0" fontId="16" fillId="0" borderId="0"/>
    <xf numFmtId="177" fontId="36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0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4" fontId="6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6" fillId="0" borderId="0"/>
    <xf numFmtId="0" fontId="6" fillId="0" borderId="0"/>
    <xf numFmtId="0" fontId="1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4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7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7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6" fillId="0" borderId="0"/>
    <xf numFmtId="0" fontId="6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8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8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8" fontId="6" fillId="0" borderId="0"/>
    <xf numFmtId="177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8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8" fontId="6" fillId="0" borderId="0"/>
    <xf numFmtId="177" fontId="6" fillId="0" borderId="0"/>
    <xf numFmtId="177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72" fillId="0" borderId="0">
      <alignment horizontal="left"/>
    </xf>
    <xf numFmtId="0" fontId="6" fillId="0" borderId="0"/>
    <xf numFmtId="0" fontId="6" fillId="0" borderId="0"/>
    <xf numFmtId="177" fontId="6" fillId="0" borderId="0"/>
    <xf numFmtId="3" fontId="6" fillId="75" borderId="9" applyFont="0">
      <alignment horizontal="right" vertical="center"/>
      <protection locked="0"/>
    </xf>
    <xf numFmtId="177" fontId="73" fillId="0" borderId="0"/>
    <xf numFmtId="0" fontId="73" fillId="0" borderId="0"/>
    <xf numFmtId="177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8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178" fontId="76" fillId="65" borderId="81" applyNumberFormat="0" applyAlignment="0" applyProtection="0"/>
    <xf numFmtId="177" fontId="76" fillId="65" borderId="81" applyNumberFormat="0" applyAlignment="0" applyProtection="0"/>
    <xf numFmtId="177" fontId="76" fillId="65" borderId="81" applyNumberFormat="0" applyAlignment="0" applyProtection="0"/>
    <xf numFmtId="178" fontId="76" fillId="65" borderId="81" applyNumberFormat="0" applyAlignment="0" applyProtection="0"/>
    <xf numFmtId="177" fontId="76" fillId="65" borderId="81" applyNumberFormat="0" applyAlignment="0" applyProtection="0"/>
    <xf numFmtId="177" fontId="76" fillId="65" borderId="81" applyNumberFormat="0" applyAlignment="0" applyProtection="0"/>
    <xf numFmtId="178" fontId="76" fillId="65" borderId="81" applyNumberFormat="0" applyAlignment="0" applyProtection="0"/>
    <xf numFmtId="177" fontId="76" fillId="65" borderId="81" applyNumberFormat="0" applyAlignment="0" applyProtection="0"/>
    <xf numFmtId="177" fontId="76" fillId="65" borderId="81" applyNumberFormat="0" applyAlignment="0" applyProtection="0"/>
    <xf numFmtId="178" fontId="76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4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29" fillId="0" borderId="0" applyFill="0" applyBorder="0" applyAlignment="0"/>
    <xf numFmtId="181" fontId="29" fillId="0" borderId="0" applyFill="0" applyBorder="0" applyAlignment="0"/>
    <xf numFmtId="180" fontId="29" fillId="0" borderId="0" applyFill="0" applyBorder="0" applyAlignment="0"/>
    <xf numFmtId="185" fontId="29" fillId="0" borderId="0" applyFill="0" applyBorder="0" applyAlignment="0"/>
    <xf numFmtId="181" fontId="29" fillId="0" borderId="0" applyFill="0" applyBorder="0" applyAlignment="0"/>
    <xf numFmtId="177" fontId="6" fillId="0" borderId="0"/>
    <xf numFmtId="0" fontId="6" fillId="0" borderId="0"/>
    <xf numFmtId="177" fontId="6" fillId="0" borderId="0"/>
    <xf numFmtId="193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4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7" fontId="19" fillId="0" borderId="0"/>
    <xf numFmtId="177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5" fontId="29" fillId="0" borderId="0" applyFill="0" applyBorder="0" applyAlignment="0"/>
    <xf numFmtId="196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8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8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178" fontId="85" fillId="0" borderId="82" applyNumberFormat="0" applyFill="0" applyAlignment="0" applyProtection="0"/>
    <xf numFmtId="177" fontId="85" fillId="0" borderId="82" applyNumberFormat="0" applyFill="0" applyAlignment="0" applyProtection="0"/>
    <xf numFmtId="177" fontId="85" fillId="0" borderId="82" applyNumberFormat="0" applyFill="0" applyAlignment="0" applyProtection="0"/>
    <xf numFmtId="178" fontId="85" fillId="0" borderId="82" applyNumberFormat="0" applyFill="0" applyAlignment="0" applyProtection="0"/>
    <xf numFmtId="177" fontId="85" fillId="0" borderId="82" applyNumberFormat="0" applyFill="0" applyAlignment="0" applyProtection="0"/>
    <xf numFmtId="177" fontId="85" fillId="0" borderId="82" applyNumberFormat="0" applyFill="0" applyAlignment="0" applyProtection="0"/>
    <xf numFmtId="178" fontId="85" fillId="0" borderId="82" applyNumberFormat="0" applyFill="0" applyAlignment="0" applyProtection="0"/>
    <xf numFmtId="177" fontId="85" fillId="0" borderId="82" applyNumberFormat="0" applyFill="0" applyAlignment="0" applyProtection="0"/>
    <xf numFmtId="177" fontId="85" fillId="0" borderId="82" applyNumberFormat="0" applyFill="0" applyAlignment="0" applyProtection="0"/>
    <xf numFmtId="178" fontId="85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1" fontId="72" fillId="0" borderId="0">
      <alignment horizontal="left"/>
    </xf>
    <xf numFmtId="0" fontId="6" fillId="0" borderId="0"/>
    <xf numFmtId="0" fontId="6" fillId="0" borderId="0"/>
    <xf numFmtId="177" fontId="6" fillId="0" borderId="0"/>
    <xf numFmtId="177" fontId="6" fillId="0" borderId="0">
      <alignment horizontal="center" textRotation="90"/>
    </xf>
    <xf numFmtId="0" fontId="6" fillId="0" borderId="0">
      <alignment horizontal="center" textRotation="90"/>
    </xf>
    <xf numFmtId="177" fontId="6" fillId="0" borderId="0">
      <alignment horizontal="center" textRotation="90"/>
    </xf>
    <xf numFmtId="197" fontId="20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8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91" fillId="0" borderId="0" applyFont="0" applyFill="0" applyBorder="0" applyAlignment="0" applyProtection="0"/>
    <xf numFmtId="166" fontId="91" fillId="0" borderId="0" applyFont="0" applyFill="0" applyBorder="0" applyAlignment="0" applyProtection="0"/>
    <xf numFmtId="0" fontId="57" fillId="0" borderId="0"/>
    <xf numFmtId="43" fontId="6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2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3" fillId="2" borderId="11" xfId="1" applyFont="1" applyFill="1" applyBorder="1"/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9" fontId="2" fillId="0" borderId="0" xfId="1" applyNumberFormat="1" applyFont="1"/>
    <xf numFmtId="167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7" fontId="2" fillId="0" borderId="0" xfId="2" applyFont="1" applyFill="1" applyBorder="1" applyProtection="1">
      <protection locked="0"/>
    </xf>
    <xf numFmtId="0" fontId="8" fillId="0" borderId="0" xfId="1" applyFont="1"/>
    <xf numFmtId="170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19" xfId="1" applyFont="1" applyBorder="1" applyAlignment="1">
      <alignment horizontal="left" wrapText="1" indent="1"/>
    </xf>
    <xf numFmtId="0" fontId="8" fillId="0" borderId="20" xfId="1" applyFont="1" applyBorder="1" applyAlignment="1">
      <alignment horizontal="left" indent="1"/>
    </xf>
    <xf numFmtId="0" fontId="5" fillId="0" borderId="24" xfId="1" applyFont="1" applyBorder="1" applyAlignment="1">
      <alignment horizontal="left" indent="2"/>
    </xf>
    <xf numFmtId="0" fontId="8" fillId="0" borderId="20" xfId="1" applyFont="1" applyBorder="1" applyAlignment="1">
      <alignment horizontal="left" wrapText="1" indent="1"/>
    </xf>
    <xf numFmtId="0" fontId="8" fillId="0" borderId="25" xfId="1" applyFont="1" applyBorder="1" applyAlignment="1">
      <alignment horizontal="left" wrapText="1" indent="1"/>
    </xf>
    <xf numFmtId="0" fontId="8" fillId="0" borderId="2" xfId="1" applyFont="1" applyBorder="1"/>
    <xf numFmtId="0" fontId="8" fillId="0" borderId="19" xfId="1" applyFont="1" applyBorder="1" applyAlignment="1">
      <alignment horizontal="left" wrapText="1"/>
    </xf>
    <xf numFmtId="0" fontId="8" fillId="0" borderId="20" xfId="1" applyFont="1" applyBorder="1" applyAlignment="1">
      <alignment horizontal="left"/>
    </xf>
    <xf numFmtId="0" fontId="8" fillId="0" borderId="20" xfId="1" applyFont="1" applyBorder="1" applyAlignment="1">
      <alignment horizontal="left" wrapText="1"/>
    </xf>
    <xf numFmtId="0" fontId="9" fillId="0" borderId="30" xfId="1" applyFont="1" applyBorder="1" applyAlignment="1">
      <alignment horizontal="left"/>
    </xf>
    <xf numFmtId="0" fontId="8" fillId="0" borderId="19" xfId="1" applyFont="1" applyBorder="1" applyAlignment="1">
      <alignment horizontal="left" indent="1"/>
    </xf>
    <xf numFmtId="0" fontId="5" fillId="0" borderId="20" xfId="1" applyFont="1" applyBorder="1" applyAlignment="1">
      <alignment horizontal="left" wrapText="1" indent="2"/>
    </xf>
    <xf numFmtId="0" fontId="9" fillId="0" borderId="25" xfId="1" applyFont="1" applyBorder="1" applyAlignment="1">
      <alignment horizontal="left"/>
    </xf>
    <xf numFmtId="0" fontId="8" fillId="0" borderId="18" xfId="1" applyFont="1" applyBorder="1"/>
    <xf numFmtId="0" fontId="9" fillId="0" borderId="39" xfId="1" applyFont="1" applyBorder="1" applyAlignment="1">
      <alignment horizontal="left" indent="1"/>
    </xf>
    <xf numFmtId="0" fontId="9" fillId="0" borderId="15" xfId="1" applyFont="1" applyBorder="1" applyAlignment="1">
      <alignment horizontal="center" vertical="center" wrapText="1"/>
    </xf>
    <xf numFmtId="0" fontId="8" fillId="0" borderId="39" xfId="1" applyFont="1" applyBorder="1" applyAlignment="1">
      <alignment horizontal="left" wrapText="1" indent="1"/>
    </xf>
    <xf numFmtId="0" fontId="8" fillId="0" borderId="0" xfId="1" applyFont="1" applyAlignment="1">
      <alignment vertical="center"/>
    </xf>
    <xf numFmtId="0" fontId="9" fillId="0" borderId="15" xfId="1" applyFont="1" applyBorder="1" applyAlignment="1">
      <alignment horizontal="left"/>
    </xf>
    <xf numFmtId="0" fontId="8" fillId="0" borderId="27" xfId="1" applyFont="1" applyBorder="1" applyAlignment="1">
      <alignment horizontal="left" wrapText="1" indent="1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71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3" fillId="0" borderId="3" xfId="1" applyFont="1" applyBorder="1"/>
    <xf numFmtId="0" fontId="7" fillId="0" borderId="0" xfId="1" applyFont="1"/>
    <xf numFmtId="0" fontId="9" fillId="0" borderId="27" xfId="1" applyFont="1" applyBorder="1"/>
    <xf numFmtId="0" fontId="9" fillId="0" borderId="27" xfId="1" applyFont="1" applyBorder="1" applyAlignment="1">
      <alignment horizontal="left"/>
    </xf>
    <xf numFmtId="0" fontId="9" fillId="0" borderId="35" xfId="1" applyFont="1" applyBorder="1" applyAlignment="1">
      <alignment horizontal="left"/>
    </xf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43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68" fontId="5" fillId="0" borderId="20" xfId="0" applyNumberFormat="1" applyFont="1" applyBorder="1" applyAlignment="1" applyProtection="1">
      <alignment horizontal="right"/>
      <protection locked="0"/>
    </xf>
    <xf numFmtId="168" fontId="5" fillId="0" borderId="21" xfId="0" applyNumberFormat="1" applyFont="1" applyBorder="1" applyAlignment="1" applyProtection="1">
      <alignment horizontal="right"/>
      <protection locked="0"/>
    </xf>
    <xf numFmtId="168" fontId="8" fillId="76" borderId="22" xfId="0" applyNumberFormat="1" applyFont="1" applyFill="1" applyBorder="1" applyAlignment="1">
      <alignment horizontal="right"/>
    </xf>
    <xf numFmtId="168" fontId="8" fillId="76" borderId="20" xfId="0" applyNumberFormat="1" applyFont="1" applyFill="1" applyBorder="1" applyAlignment="1">
      <alignment horizontal="right"/>
    </xf>
    <xf numFmtId="168" fontId="8" fillId="76" borderId="21" xfId="0" applyNumberFormat="1" applyFont="1" applyFill="1" applyBorder="1" applyAlignment="1">
      <alignment horizontal="right"/>
    </xf>
    <xf numFmtId="168" fontId="8" fillId="76" borderId="23" xfId="0" applyNumberFormat="1" applyFont="1" applyFill="1" applyBorder="1" applyAlignment="1">
      <alignment horizontal="right"/>
    </xf>
    <xf numFmtId="168" fontId="5" fillId="76" borderId="23" xfId="0" applyNumberFormat="1" applyFont="1" applyFill="1" applyBorder="1" applyAlignment="1">
      <alignment horizontal="right"/>
    </xf>
    <xf numFmtId="168" fontId="5" fillId="0" borderId="25" xfId="0" applyNumberFormat="1" applyFont="1" applyBorder="1" applyAlignment="1" applyProtection="1">
      <alignment horizontal="right"/>
      <protection locked="0"/>
    </xf>
    <xf numFmtId="168" fontId="5" fillId="0" borderId="34" xfId="0" applyNumberFormat="1" applyFont="1" applyBorder="1" applyAlignment="1" applyProtection="1">
      <alignment horizontal="right"/>
      <protection locked="0"/>
    </xf>
    <xf numFmtId="168" fontId="8" fillId="76" borderId="26" xfId="0" applyNumberFormat="1" applyFont="1" applyFill="1" applyBorder="1" applyAlignment="1">
      <alignment horizontal="right"/>
    </xf>
    <xf numFmtId="168" fontId="9" fillId="76" borderId="27" xfId="0" applyNumberFormat="1" applyFont="1" applyFill="1" applyBorder="1" applyAlignment="1">
      <alignment horizontal="right"/>
    </xf>
    <xf numFmtId="168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168" fontId="2" fillId="76" borderId="6" xfId="0" applyNumberFormat="1" applyFont="1" applyFill="1" applyBorder="1" applyAlignment="1">
      <alignment horizontal="right"/>
    </xf>
    <xf numFmtId="168" fontId="2" fillId="76" borderId="7" xfId="0" applyNumberFormat="1" applyFont="1" applyFill="1" applyBorder="1" applyAlignment="1">
      <alignment horizontal="right"/>
    </xf>
    <xf numFmtId="168" fontId="2" fillId="76" borderId="9" xfId="0" applyNumberFormat="1" applyFont="1" applyFill="1" applyBorder="1" applyAlignment="1">
      <alignment horizontal="right"/>
    </xf>
    <xf numFmtId="168" fontId="2" fillId="76" borderId="10" xfId="0" applyNumberFormat="1" applyFont="1" applyFill="1" applyBorder="1" applyAlignment="1">
      <alignment horizontal="right"/>
    </xf>
    <xf numFmtId="168" fontId="8" fillId="76" borderId="9" xfId="0" applyNumberFormat="1" applyFont="1" applyFill="1" applyBorder="1" applyAlignment="1">
      <alignment horizontal="right"/>
    </xf>
    <xf numFmtId="168" fontId="8" fillId="76" borderId="10" xfId="0" applyNumberFormat="1" applyFont="1" applyFill="1" applyBorder="1" applyAlignment="1">
      <alignment horizontal="right"/>
    </xf>
    <xf numFmtId="38" fontId="8" fillId="76" borderId="9" xfId="0" applyNumberFormat="1" applyFont="1" applyFill="1" applyBorder="1" applyAlignment="1">
      <alignment horizontal="right"/>
    </xf>
    <xf numFmtId="38" fontId="8" fillId="76" borderId="10" xfId="0" applyNumberFormat="1" applyFont="1" applyFill="1" applyBorder="1" applyAlignment="1">
      <alignment horizontal="right"/>
    </xf>
    <xf numFmtId="168" fontId="2" fillId="5" borderId="9" xfId="0" applyNumberFormat="1" applyFont="1" applyFill="1" applyBorder="1" applyAlignment="1">
      <alignment horizontal="right"/>
    </xf>
    <xf numFmtId="168" fontId="3" fillId="76" borderId="11" xfId="0" applyNumberFormat="1" applyFont="1" applyFill="1" applyBorder="1" applyAlignment="1">
      <alignment horizontal="right"/>
    </xf>
    <xf numFmtId="168" fontId="3" fillId="76" borderId="1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right"/>
    </xf>
    <xf numFmtId="168" fontId="3" fillId="76" borderId="3" xfId="0" applyNumberFormat="1" applyFont="1" applyFill="1" applyBorder="1" applyAlignment="1">
      <alignment horizontal="right"/>
    </xf>
    <xf numFmtId="168" fontId="3" fillId="76" borderId="4" xfId="0" applyNumberFormat="1" applyFont="1" applyFill="1" applyBorder="1" applyAlignment="1">
      <alignment horizontal="right"/>
    </xf>
    <xf numFmtId="0" fontId="10" fillId="0" borderId="2" xfId="0" applyFont="1" applyBorder="1"/>
    <xf numFmtId="168" fontId="8" fillId="0" borderId="19" xfId="0" applyNumberFormat="1" applyFont="1" applyBorder="1" applyAlignment="1" applyProtection="1">
      <alignment horizontal="right"/>
      <protection locked="0"/>
    </xf>
    <xf numFmtId="168" fontId="8" fillId="0" borderId="29" xfId="0" applyNumberFormat="1" applyFont="1" applyBorder="1" applyAlignment="1" applyProtection="1">
      <alignment horizontal="right"/>
      <protection locked="0"/>
    </xf>
    <xf numFmtId="168" fontId="8" fillId="0" borderId="20" xfId="0" applyNumberFormat="1" applyFont="1" applyBorder="1" applyAlignment="1" applyProtection="1">
      <alignment horizontal="right"/>
      <protection locked="0"/>
    </xf>
    <xf numFmtId="168" fontId="8" fillId="0" borderId="21" xfId="0" applyNumberFormat="1" applyFont="1" applyBorder="1" applyAlignment="1" applyProtection="1">
      <alignment horizontal="right"/>
      <protection locked="0"/>
    </xf>
    <xf numFmtId="168" fontId="9" fillId="76" borderId="30" xfId="0" applyNumberFormat="1" applyFont="1" applyFill="1" applyBorder="1" applyAlignment="1">
      <alignment horizontal="right"/>
    </xf>
    <xf numFmtId="168" fontId="9" fillId="76" borderId="31" xfId="0" applyNumberFormat="1" applyFont="1" applyFill="1" applyBorder="1" applyAlignment="1">
      <alignment horizontal="right"/>
    </xf>
    <xf numFmtId="168" fontId="9" fillId="76" borderId="32" xfId="0" applyNumberFormat="1" applyFont="1" applyFill="1" applyBorder="1" applyAlignment="1">
      <alignment horizontal="right"/>
    </xf>
    <xf numFmtId="168" fontId="9" fillId="76" borderId="33" xfId="0" applyNumberFormat="1" applyFont="1" applyFill="1" applyBorder="1" applyAlignment="1">
      <alignment horizontal="right"/>
    </xf>
    <xf numFmtId="168" fontId="8" fillId="76" borderId="19" xfId="0" applyNumberFormat="1" applyFont="1" applyFill="1" applyBorder="1" applyAlignment="1">
      <alignment horizontal="right"/>
    </xf>
    <xf numFmtId="168" fontId="8" fillId="76" borderId="29" xfId="0" applyNumberFormat="1" applyFont="1" applyFill="1" applyBorder="1" applyAlignment="1">
      <alignment horizontal="right"/>
    </xf>
    <xf numFmtId="168" fontId="8" fillId="0" borderId="25" xfId="0" applyNumberFormat="1" applyFont="1" applyBorder="1" applyAlignment="1" applyProtection="1">
      <alignment horizontal="right"/>
      <protection locked="0"/>
    </xf>
    <xf numFmtId="168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38" xfId="0" applyNumberFormat="1" applyFont="1" applyBorder="1"/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9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3" fontId="8" fillId="0" borderId="39" xfId="0" applyNumberFormat="1" applyFont="1" applyBorder="1" applyAlignment="1" applyProtection="1">
      <alignment horizontal="right" vertical="center"/>
      <protection locked="0"/>
    </xf>
    <xf numFmtId="3" fontId="8" fillId="4" borderId="41" xfId="0" applyNumberFormat="1" applyFont="1" applyFill="1" applyBorder="1" applyAlignment="1">
      <alignment horizontal="right" vertical="center"/>
    </xf>
    <xf numFmtId="3" fontId="8" fillId="76" borderId="40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3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</cellXfs>
  <cellStyles count="20985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2 4 2" xfId="20982" xr:uid="{F07CF857-4560-4C10-8BCE-EC110AA99EBA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13" xfId="20961" xr:uid="{9B725A6B-A113-47C9-B6F5-FA83586920AF}"/>
    <cellStyle name="Comma 114" xfId="20979" xr:uid="{2F10E206-E6DF-4D94-8405-209321F9F33B}"/>
    <cellStyle name="Comma 115" xfId="20984" xr:uid="{D281E055-6B36-4F12-9E11-D9F7CF693FA3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2 2" xfId="20963" xr:uid="{8E9B8B6E-AA25-498D-AFF5-8556F8586651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4 2" xfId="20964" xr:uid="{73736BE5-CEB6-48A8-B71E-561F316889BE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4 2" xfId="20965" xr:uid="{9D47955B-5551-4015-AA2B-5F4C5048D433}"/>
    <cellStyle name="Comma 2 13 5" xfId="1288" xr:uid="{00000000-0005-0000-0000-000000050000}"/>
    <cellStyle name="Comma 2 13 5 2" xfId="20966" xr:uid="{A0D18411-634F-4675-87BE-0D84080778C1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4 2" xfId="20967" xr:uid="{399F9AA8-06F1-494B-8DA5-4C9905F0091B}"/>
    <cellStyle name="Comma 2 8 5" xfId="4989" xr:uid="{00000000-0005-0000-0000-000075130000}"/>
    <cellStyle name="Comma 2 8 5 2" xfId="20968" xr:uid="{E057516F-CAD6-4310-BEAE-EA000913FFA1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3 2" xfId="20969" xr:uid="{A9273A5F-DA5B-40F7-8EC8-DD07C983C54B}"/>
    <cellStyle name="Comma 3 7 4" xfId="5271" xr:uid="{00000000-0005-0000-0000-000090140000}"/>
    <cellStyle name="Comma 3 7 4 2" xfId="20970" xr:uid="{CB50A73E-8989-4B9E-A3A1-21C676D5171C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3 2" xfId="20971" xr:uid="{887CF8F4-A5BA-4B71-84D8-7A38072FBEF2}"/>
    <cellStyle name="Comma 3 8 4" xfId="5295" xr:uid="{00000000-0005-0000-0000-0000A8140000}"/>
    <cellStyle name="Comma 3 8 4 2" xfId="20972" xr:uid="{F7C97E09-DC66-4025-8BF4-3FB79A6D756E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2 2" xfId="20974" xr:uid="{2240242B-1A6F-4FFE-A6C8-78CBCB1C8AF4}"/>
    <cellStyle name="Comma 7 4 3" xfId="9027" xr:uid="{00000000-0005-0000-0000-00003C230000}"/>
    <cellStyle name="Comma 7 4 4" xfId="20973" xr:uid="{CEEE1FA6-0124-465E-8688-9DCDEBD65C29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24" xfId="20962" xr:uid="{5AFA9070-6CF3-42B7-8B68-0EFEABC358DE}"/>
    <cellStyle name="Percent 25" xfId="20975" xr:uid="{1F537AB8-ECB5-4DF8-B5E8-106C9482432A}"/>
    <cellStyle name="Percent 26" xfId="20983" xr:uid="{E1708A95-8CCA-4643-8650-C11059628615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Денежный [0]_Capex" xfId="20976" xr:uid="{F6CE5412-1273-4FAD-93B1-AF8818D4D697}"/>
    <cellStyle name="Денежный_Capex" xfId="20977" xr:uid="{DAF6AF53-D57F-4B4D-A6E5-1474389B7BDE}"/>
    <cellStyle name="Обычный 2" xfId="6" xr:uid="{00000000-0005-0000-0000-0000DC510000}"/>
    <cellStyle name="Обычный_7.1" xfId="20978" xr:uid="{CECE4440-75AD-4018-A1E1-A1597539F35D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[0]_Capex" xfId="20980" xr:uid="{5F41A36A-948F-4A33-A620-50840D055094}"/>
    <cellStyle name="Финансовый 2" xfId="7" xr:uid="{00000000-0005-0000-0000-0000E1510000}"/>
    <cellStyle name="Финансовый_Capex" xfId="20981" xr:uid="{249DF46F-E28F-4C82-A5F7-693D3FAD38F5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tmenadze.n/Desktop/dako/MFO.FR.V1.1150217m062025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OS"/>
      <sheetName val="RC-BF"/>
      <sheetName val="RC-P"/>
      <sheetName val="RI-C"/>
      <sheetName val="RI"/>
      <sheetName val="RC-O"/>
      <sheetName val="A-CI"/>
      <sheetName val="A-L"/>
      <sheetName val="A-LD"/>
      <sheetName val="A"/>
      <sheetName val="S-Cap"/>
      <sheetName val="A-LS"/>
      <sheetName val="A-M"/>
      <sheetName val="Branches"/>
    </sheetNames>
    <sheetDataSet>
      <sheetData sheetId="0">
        <row r="3">
          <cell r="T3" t="str">
            <v>ბანკი</v>
          </cell>
        </row>
        <row r="4">
          <cell r="T4" t="str">
            <v>ფიზიკური პირი</v>
          </cell>
        </row>
        <row r="5">
          <cell r="T5" t="str">
            <v>კერძო ორგანიზაცია</v>
          </cell>
        </row>
        <row r="6">
          <cell r="T6" t="str">
            <v>საფინანსო ორგანიზაცია</v>
          </cell>
        </row>
        <row r="7">
          <cell r="T7" t="str">
            <v>სამთავრობო ორგანიზაცია</v>
          </cell>
        </row>
        <row r="8">
          <cell r="T8" t="str">
            <v>არასამთავრობო ორგანიზაცია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98" zoomScaleNormal="98" zoomScaleSheetLayoutView="90" workbookViewId="0">
      <selection activeCell="B12" sqref="B12:C12"/>
    </sheetView>
  </sheetViews>
  <sheetFormatPr defaultColWidth="9.140625" defaultRowHeight="12" customHeight="1"/>
  <cols>
    <col min="1" max="1" width="7.5703125" style="71" bestFit="1" customWidth="1"/>
    <col min="2" max="2" width="66.42578125" style="71" customWidth="1"/>
    <col min="3" max="3" width="18.85546875" style="71" customWidth="1"/>
    <col min="4" max="16384" width="9.140625" style="71"/>
  </cols>
  <sheetData>
    <row r="1" spans="1:3" ht="12" customHeight="1">
      <c r="A1" s="61" t="s">
        <v>103</v>
      </c>
      <c r="B1" s="81" t="s">
        <v>104</v>
      </c>
      <c r="C1" s="70"/>
    </row>
    <row r="2" spans="1:3" ht="12" customHeight="1">
      <c r="A2" s="61" t="s">
        <v>0</v>
      </c>
      <c r="B2" s="82" t="s">
        <v>115</v>
      </c>
      <c r="C2" s="72"/>
    </row>
    <row r="3" spans="1:3" ht="12" customHeight="1" thickBot="1">
      <c r="A3" s="73"/>
      <c r="B3" s="74" t="s">
        <v>95</v>
      </c>
      <c r="C3" s="75"/>
    </row>
    <row r="4" spans="1:3" ht="12" customHeight="1">
      <c r="A4" s="194" t="s">
        <v>93</v>
      </c>
      <c r="B4" s="195"/>
      <c r="C4" s="196"/>
    </row>
    <row r="5" spans="1:3" ht="12" customHeight="1">
      <c r="A5" s="76">
        <v>1</v>
      </c>
      <c r="B5" s="200" t="s">
        <v>105</v>
      </c>
      <c r="C5" s="201"/>
    </row>
    <row r="6" spans="1:3" ht="12" customHeight="1">
      <c r="A6" s="76">
        <v>2</v>
      </c>
      <c r="B6" s="200" t="s">
        <v>111</v>
      </c>
      <c r="C6" s="201"/>
    </row>
    <row r="7" spans="1:3" ht="12" customHeight="1">
      <c r="A7" s="76">
        <v>3</v>
      </c>
      <c r="B7" s="124" t="s">
        <v>112</v>
      </c>
      <c r="C7" s="125"/>
    </row>
    <row r="8" spans="1:3" ht="12" customHeight="1">
      <c r="A8" s="76">
        <v>4</v>
      </c>
      <c r="B8" s="124" t="s">
        <v>113</v>
      </c>
      <c r="C8" s="125"/>
    </row>
    <row r="9" spans="1:3" ht="12" customHeight="1">
      <c r="A9" s="83">
        <v>5</v>
      </c>
      <c r="B9" s="200" t="s">
        <v>114</v>
      </c>
      <c r="C9" s="201"/>
    </row>
    <row r="11" spans="1:3" ht="12" customHeight="1">
      <c r="A11" s="197" t="s">
        <v>94</v>
      </c>
      <c r="B11" s="198"/>
      <c r="C11" s="199"/>
    </row>
    <row r="12" spans="1:3" ht="12" customHeight="1">
      <c r="A12" s="76">
        <v>1</v>
      </c>
      <c r="B12" s="192" t="s">
        <v>106</v>
      </c>
      <c r="C12" s="193"/>
    </row>
    <row r="13" spans="1:3" ht="12" customHeight="1">
      <c r="A13" s="76">
        <v>2</v>
      </c>
      <c r="B13" s="192"/>
      <c r="C13" s="193"/>
    </row>
    <row r="14" spans="1:3" ht="12" customHeight="1">
      <c r="A14" s="76">
        <v>3</v>
      </c>
      <c r="B14" s="192"/>
      <c r="C14" s="193"/>
    </row>
    <row r="15" spans="1:3" ht="12" customHeight="1">
      <c r="A15" s="76">
        <v>4</v>
      </c>
      <c r="B15" s="192"/>
      <c r="C15" s="193"/>
    </row>
    <row r="16" spans="1:3" ht="12" customHeight="1">
      <c r="A16" s="76">
        <v>5</v>
      </c>
      <c r="B16" s="192"/>
      <c r="C16" s="193"/>
    </row>
    <row r="17" spans="1:4" ht="12" customHeight="1">
      <c r="A17" s="83"/>
      <c r="B17" s="86"/>
      <c r="C17" s="103"/>
    </row>
    <row r="18" spans="1:4" ht="12" customHeight="1">
      <c r="A18" s="189" t="s">
        <v>97</v>
      </c>
      <c r="B18" s="190"/>
      <c r="C18" s="191"/>
    </row>
    <row r="19" spans="1:4" ht="12" customHeight="1">
      <c r="A19" s="76"/>
      <c r="B19" s="78" t="s">
        <v>98</v>
      </c>
      <c r="C19" s="87" t="s">
        <v>99</v>
      </c>
    </row>
    <row r="20" spans="1:4" ht="12" customHeight="1">
      <c r="A20" s="76">
        <v>1</v>
      </c>
      <c r="B20" s="77" t="s">
        <v>106</v>
      </c>
      <c r="C20" s="88">
        <v>0.99</v>
      </c>
    </row>
    <row r="21" spans="1:4" ht="12" customHeight="1">
      <c r="A21" s="76">
        <v>2</v>
      </c>
      <c r="B21" s="77" t="s">
        <v>112</v>
      </c>
      <c r="C21" s="88">
        <v>0.01</v>
      </c>
    </row>
    <row r="22" spans="1:4" ht="12" customHeight="1">
      <c r="A22" s="76">
        <v>3</v>
      </c>
      <c r="B22" s="77"/>
      <c r="C22" s="88"/>
    </row>
    <row r="23" spans="1:4" ht="12" customHeight="1">
      <c r="A23" s="76">
        <v>4</v>
      </c>
      <c r="B23" s="77"/>
      <c r="C23" s="88"/>
    </row>
    <row r="24" spans="1:4" ht="12" customHeight="1">
      <c r="A24" s="76">
        <v>5</v>
      </c>
      <c r="B24" s="77"/>
      <c r="C24" s="88"/>
    </row>
    <row r="25" spans="1:4" ht="12" customHeight="1">
      <c r="A25" s="76">
        <v>6</v>
      </c>
      <c r="B25" s="77"/>
      <c r="C25" s="88"/>
    </row>
    <row r="26" spans="1:4" ht="12" customHeight="1">
      <c r="A26" s="76">
        <v>7</v>
      </c>
      <c r="B26" s="77"/>
      <c r="C26" s="88"/>
    </row>
    <row r="27" spans="1:4" ht="12" customHeight="1">
      <c r="A27" s="76">
        <v>8</v>
      </c>
      <c r="B27" s="77"/>
      <c r="C27" s="88"/>
    </row>
    <row r="28" spans="1:4" ht="12" customHeight="1">
      <c r="A28" s="76">
        <v>9</v>
      </c>
      <c r="B28" s="77"/>
      <c r="C28" s="88"/>
    </row>
    <row r="29" spans="1:4" ht="12" customHeight="1">
      <c r="A29" s="76">
        <v>10</v>
      </c>
      <c r="B29" s="77"/>
      <c r="C29" s="88"/>
    </row>
    <row r="30" spans="1:4" ht="12" customHeight="1">
      <c r="A30" s="83"/>
      <c r="B30" s="84"/>
      <c r="C30" s="85"/>
      <c r="D30" s="104"/>
    </row>
    <row r="31" spans="1:4" ht="12" customHeight="1">
      <c r="A31" s="189" t="s">
        <v>96</v>
      </c>
      <c r="B31" s="190"/>
      <c r="C31" s="190"/>
      <c r="D31" s="104"/>
    </row>
    <row r="32" spans="1:4" ht="12" customHeight="1">
      <c r="A32" s="76"/>
      <c r="B32" s="78" t="s">
        <v>98</v>
      </c>
      <c r="C32" s="87" t="s">
        <v>99</v>
      </c>
    </row>
    <row r="33" spans="1:3" ht="12" customHeight="1">
      <c r="A33" s="76">
        <v>1</v>
      </c>
      <c r="B33" s="78"/>
      <c r="C33" s="87"/>
    </row>
    <row r="34" spans="1:3" ht="12" customHeight="1">
      <c r="A34" s="76">
        <v>2</v>
      </c>
      <c r="B34" s="78"/>
      <c r="C34" s="87"/>
    </row>
    <row r="35" spans="1:3" ht="12" customHeight="1">
      <c r="A35" s="76">
        <v>3</v>
      </c>
      <c r="B35" s="78"/>
      <c r="C35" s="87"/>
    </row>
    <row r="36" spans="1:3" ht="12" customHeight="1">
      <c r="A36" s="76">
        <v>4</v>
      </c>
      <c r="B36" s="78"/>
      <c r="C36" s="87"/>
    </row>
    <row r="37" spans="1:3" ht="12" customHeight="1">
      <c r="A37" s="76">
        <v>5</v>
      </c>
      <c r="B37" s="78"/>
      <c r="C37" s="87"/>
    </row>
    <row r="38" spans="1:3" ht="12" customHeight="1">
      <c r="A38" s="76">
        <v>6</v>
      </c>
      <c r="B38" s="78"/>
      <c r="C38" s="87"/>
    </row>
    <row r="39" spans="1:3" ht="12" customHeight="1">
      <c r="A39" s="76">
        <v>7</v>
      </c>
      <c r="B39" s="78"/>
      <c r="C39" s="87"/>
    </row>
    <row r="40" spans="1:3" ht="12" customHeight="1">
      <c r="A40" s="76">
        <v>8</v>
      </c>
      <c r="B40" s="77"/>
      <c r="C40" s="88"/>
    </row>
    <row r="41" spans="1:3" ht="12" customHeight="1">
      <c r="A41" s="76">
        <v>9</v>
      </c>
      <c r="B41" s="77"/>
      <c r="C41" s="88"/>
    </row>
    <row r="42" spans="1:3" ht="12" customHeight="1" thickBot="1">
      <c r="A42" s="79">
        <v>10</v>
      </c>
      <c r="B42" s="80"/>
      <c r="C42" s="89"/>
    </row>
    <row r="43" spans="1:3" ht="12" customHeight="1">
      <c r="A43" s="73"/>
      <c r="B43" s="73"/>
      <c r="C43" s="73"/>
    </row>
    <row r="44" spans="1:3" ht="12" customHeight="1">
      <c r="A44" s="73"/>
      <c r="B44" s="188" t="s">
        <v>100</v>
      </c>
      <c r="C44" s="188"/>
    </row>
    <row r="45" spans="1:3" ht="12" customHeight="1">
      <c r="A45" s="73"/>
      <c r="B45" s="73"/>
      <c r="C45" s="73"/>
    </row>
    <row r="46" spans="1:3" ht="12" customHeight="1">
      <c r="A46" s="73"/>
      <c r="B46" s="73"/>
      <c r="C46" s="73"/>
    </row>
    <row r="47" spans="1:3" ht="12" customHeight="1">
      <c r="A47" s="73"/>
      <c r="B47" s="73"/>
      <c r="C47" s="73"/>
    </row>
    <row r="48" spans="1:3" ht="12" customHeight="1">
      <c r="A48" s="73"/>
      <c r="B48" s="73"/>
      <c r="C48" s="73"/>
    </row>
    <row r="49" spans="1:3" ht="12" customHeight="1">
      <c r="A49" s="73"/>
      <c r="B49" s="73"/>
      <c r="C49" s="73"/>
    </row>
    <row r="50" spans="1:3" ht="12" customHeight="1">
      <c r="A50" s="73"/>
      <c r="B50" s="73"/>
      <c r="C50" s="73"/>
    </row>
    <row r="51" spans="1:3" ht="12" customHeight="1">
      <c r="A51" s="73"/>
      <c r="B51" s="73"/>
      <c r="C51" s="73"/>
    </row>
    <row r="52" spans="1:3" ht="12" customHeight="1">
      <c r="A52" s="73"/>
      <c r="B52" s="73"/>
      <c r="C52" s="73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4" priority="1">
      <formula>AND($B5="",$B6&lt;&gt;"")</formula>
    </cfRule>
  </conditionalFormatting>
  <conditionalFormatting sqref="B6">
    <cfRule type="expression" dxfId="3" priority="2">
      <formula>AND($B6="",#REF!&lt;&gt;"")</formula>
    </cfRule>
  </conditionalFormatting>
  <conditionalFormatting sqref="B9">
    <cfRule type="expression" dxfId="2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19" sqref="C19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0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05" t="str">
        <f>Info!B2</f>
        <v>30.06..2025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4" t="s">
        <v>1</v>
      </c>
      <c r="B4" s="5" t="s">
        <v>2</v>
      </c>
      <c r="C4" s="1"/>
      <c r="D4" s="1"/>
      <c r="E4" s="6" t="s">
        <v>3</v>
      </c>
    </row>
    <row r="5" spans="1:5" ht="12" customHeight="1" thickBot="1">
      <c r="A5" s="1"/>
      <c r="B5" s="1"/>
      <c r="C5" s="1"/>
      <c r="D5" s="1"/>
      <c r="E5" s="7"/>
    </row>
    <row r="6" spans="1:5" ht="12" customHeight="1" thickBo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</row>
    <row r="7" spans="1:5" ht="12" customHeight="1">
      <c r="A7" s="106">
        <v>1</v>
      </c>
      <c r="B7" s="108" t="s">
        <v>9</v>
      </c>
      <c r="C7" s="126">
        <v>27103.16</v>
      </c>
      <c r="D7" s="126">
        <v>49930.73</v>
      </c>
      <c r="E7" s="127">
        <v>77033.89</v>
      </c>
    </row>
    <row r="8" spans="1:5" ht="12" customHeight="1">
      <c r="A8" s="107">
        <v>2</v>
      </c>
      <c r="B8" s="109" t="s">
        <v>10</v>
      </c>
      <c r="C8" s="128">
        <v>11471.68</v>
      </c>
      <c r="D8" s="128">
        <v>8199.3700000000008</v>
      </c>
      <c r="E8" s="129">
        <v>19671.050000000003</v>
      </c>
    </row>
    <row r="9" spans="1:5" ht="12" customHeight="1">
      <c r="A9" s="107">
        <v>3</v>
      </c>
      <c r="B9" s="110" t="s">
        <v>11</v>
      </c>
      <c r="C9" s="130">
        <v>1557046.2999999998</v>
      </c>
      <c r="D9" s="130">
        <v>0</v>
      </c>
      <c r="E9" s="131">
        <v>1557046.2999999998</v>
      </c>
    </row>
    <row r="10" spans="1:5" ht="12" customHeight="1">
      <c r="A10" s="107">
        <v>3.1</v>
      </c>
      <c r="B10" s="110" t="s">
        <v>12</v>
      </c>
      <c r="C10" s="132">
        <v>-82298.87</v>
      </c>
      <c r="D10" s="132">
        <v>0</v>
      </c>
      <c r="E10" s="133">
        <v>-82298.87</v>
      </c>
    </row>
    <row r="11" spans="1:5" ht="12" customHeight="1">
      <c r="A11" s="107">
        <v>3.2</v>
      </c>
      <c r="B11" s="109" t="s">
        <v>13</v>
      </c>
      <c r="C11" s="128">
        <v>1474747.4299999997</v>
      </c>
      <c r="D11" s="128">
        <v>0</v>
      </c>
      <c r="E11" s="129">
        <v>1474747.4299999997</v>
      </c>
    </row>
    <row r="12" spans="1:5" ht="12" customHeight="1">
      <c r="A12" s="107">
        <v>4</v>
      </c>
      <c r="B12" s="109" t="s">
        <v>14</v>
      </c>
      <c r="C12" s="128">
        <v>0</v>
      </c>
      <c r="D12" s="128">
        <v>0</v>
      </c>
      <c r="E12" s="129">
        <v>0</v>
      </c>
    </row>
    <row r="13" spans="1:5" ht="12" customHeight="1">
      <c r="A13" s="107">
        <v>5</v>
      </c>
      <c r="B13" s="109" t="s">
        <v>15</v>
      </c>
      <c r="C13" s="128">
        <v>5141.43</v>
      </c>
      <c r="D13" s="128">
        <v>0</v>
      </c>
      <c r="E13" s="129">
        <v>5141.43</v>
      </c>
    </row>
    <row r="14" spans="1:5" ht="12" customHeight="1">
      <c r="A14" s="107">
        <v>6</v>
      </c>
      <c r="B14" s="109" t="s">
        <v>16</v>
      </c>
      <c r="C14" s="128">
        <v>1400</v>
      </c>
      <c r="D14" s="134"/>
      <c r="E14" s="129">
        <v>1400</v>
      </c>
    </row>
    <row r="15" spans="1:5" ht="12" customHeight="1">
      <c r="A15" s="107">
        <v>7</v>
      </c>
      <c r="B15" s="109" t="s">
        <v>17</v>
      </c>
      <c r="C15" s="128">
        <v>0</v>
      </c>
      <c r="D15" s="134"/>
      <c r="E15" s="129">
        <v>0</v>
      </c>
    </row>
    <row r="16" spans="1:5" ht="12" customHeight="1">
      <c r="A16" s="107">
        <v>8</v>
      </c>
      <c r="B16" s="109" t="s">
        <v>18</v>
      </c>
      <c r="C16" s="128">
        <v>389985.52999999997</v>
      </c>
      <c r="D16" s="134"/>
      <c r="E16" s="129">
        <v>389985.52999999997</v>
      </c>
    </row>
    <row r="17" spans="1:5" ht="12" customHeight="1">
      <c r="A17" s="107">
        <v>9</v>
      </c>
      <c r="B17" s="109" t="s">
        <v>19</v>
      </c>
      <c r="C17" s="128">
        <v>94759.549999999988</v>
      </c>
      <c r="D17" s="128">
        <v>0</v>
      </c>
      <c r="E17" s="129">
        <v>94759.549999999988</v>
      </c>
    </row>
    <row r="18" spans="1:5" ht="12" customHeight="1" thickBot="1">
      <c r="A18" s="106">
        <v>10</v>
      </c>
      <c r="B18" s="111" t="s">
        <v>20</v>
      </c>
      <c r="C18" s="135">
        <v>2004608.7799999998</v>
      </c>
      <c r="D18" s="135">
        <v>58130.100000000006</v>
      </c>
      <c r="E18" s="136">
        <v>2062738.8799999997</v>
      </c>
    </row>
    <row r="19" spans="1:5" ht="12" customHeight="1" thickBot="1">
      <c r="A19" s="8"/>
      <c r="B19" s="9" t="s">
        <v>21</v>
      </c>
      <c r="C19" s="137"/>
      <c r="D19" s="137"/>
      <c r="E19" s="138"/>
    </row>
    <row r="20" spans="1:5" ht="12" customHeight="1">
      <c r="A20" s="12">
        <v>11</v>
      </c>
      <c r="B20" s="13" t="s">
        <v>22</v>
      </c>
      <c r="C20" s="126">
        <v>599500.12</v>
      </c>
      <c r="D20" s="126">
        <v>0</v>
      </c>
      <c r="E20" s="127">
        <v>599500.12</v>
      </c>
    </row>
    <row r="21" spans="1:5" ht="12" customHeight="1">
      <c r="A21" s="14">
        <v>12</v>
      </c>
      <c r="B21" s="15" t="s">
        <v>23</v>
      </c>
      <c r="C21" s="128">
        <v>0</v>
      </c>
      <c r="D21" s="128">
        <v>65094.04</v>
      </c>
      <c r="E21" s="127">
        <v>65094.04</v>
      </c>
    </row>
    <row r="22" spans="1:5" ht="12" customHeight="1">
      <c r="A22" s="14">
        <v>13</v>
      </c>
      <c r="B22" s="15" t="s">
        <v>24</v>
      </c>
      <c r="C22" s="128">
        <v>0</v>
      </c>
      <c r="D22" s="128">
        <v>0</v>
      </c>
      <c r="E22" s="127">
        <v>0</v>
      </c>
    </row>
    <row r="23" spans="1:5" ht="12" customHeight="1">
      <c r="A23" s="12">
        <v>14</v>
      </c>
      <c r="B23" s="15" t="s">
        <v>25</v>
      </c>
      <c r="C23" s="128">
        <v>0</v>
      </c>
      <c r="D23" s="128">
        <v>0</v>
      </c>
      <c r="E23" s="127">
        <v>0</v>
      </c>
    </row>
    <row r="24" spans="1:5" ht="12" customHeight="1">
      <c r="A24" s="14">
        <v>15</v>
      </c>
      <c r="B24" s="15" t="s">
        <v>26</v>
      </c>
      <c r="C24" s="128">
        <v>16063.56</v>
      </c>
      <c r="D24" s="128">
        <v>0</v>
      </c>
      <c r="E24" s="127">
        <v>16063.56</v>
      </c>
    </row>
    <row r="25" spans="1:5" ht="12" customHeight="1">
      <c r="A25" s="14">
        <v>16</v>
      </c>
      <c r="B25" s="15" t="s">
        <v>101</v>
      </c>
      <c r="C25" s="128">
        <v>0</v>
      </c>
      <c r="D25" s="128">
        <v>0</v>
      </c>
      <c r="E25" s="129">
        <v>0</v>
      </c>
    </row>
    <row r="26" spans="1:5" ht="12" customHeight="1" thickBot="1">
      <c r="A26" s="12">
        <v>17</v>
      </c>
      <c r="B26" s="16" t="s">
        <v>27</v>
      </c>
      <c r="C26" s="135">
        <v>615563.68000000005</v>
      </c>
      <c r="D26" s="135">
        <v>65094.04</v>
      </c>
      <c r="E26" s="136">
        <v>680657.72000000009</v>
      </c>
    </row>
    <row r="27" spans="1:5" ht="12" customHeight="1" thickBot="1">
      <c r="A27" s="8"/>
      <c r="B27" s="9" t="s">
        <v>28</v>
      </c>
      <c r="C27" s="137"/>
      <c r="D27" s="137"/>
      <c r="E27" s="138"/>
    </row>
    <row r="28" spans="1:5" ht="12" customHeight="1">
      <c r="A28" s="12">
        <v>18</v>
      </c>
      <c r="B28" s="17" t="s">
        <v>29</v>
      </c>
      <c r="C28" s="126">
        <v>1203100</v>
      </c>
      <c r="D28" s="139"/>
      <c r="E28" s="127">
        <v>1203100</v>
      </c>
    </row>
    <row r="29" spans="1:5" ht="12" customHeight="1">
      <c r="A29" s="14">
        <v>19</v>
      </c>
      <c r="B29" s="18" t="s">
        <v>30</v>
      </c>
      <c r="C29" s="128">
        <v>0</v>
      </c>
      <c r="D29" s="134"/>
      <c r="E29" s="129">
        <v>0</v>
      </c>
    </row>
    <row r="30" spans="1:5" ht="12" customHeight="1">
      <c r="A30" s="14">
        <v>20</v>
      </c>
      <c r="B30" s="15" t="s">
        <v>102</v>
      </c>
      <c r="C30" s="128">
        <v>0</v>
      </c>
      <c r="D30" s="134"/>
      <c r="E30" s="129">
        <v>0</v>
      </c>
    </row>
    <row r="31" spans="1:5" ht="12" customHeight="1">
      <c r="A31" s="14">
        <v>21</v>
      </c>
      <c r="B31" s="18" t="s">
        <v>31</v>
      </c>
      <c r="C31" s="128">
        <v>0</v>
      </c>
      <c r="D31" s="134"/>
      <c r="E31" s="129">
        <v>0</v>
      </c>
    </row>
    <row r="32" spans="1:5" ht="12" customHeight="1">
      <c r="A32" s="14">
        <v>22</v>
      </c>
      <c r="B32" s="18" t="s">
        <v>32</v>
      </c>
      <c r="C32" s="128">
        <v>178981.15999999997</v>
      </c>
      <c r="D32" s="134"/>
      <c r="E32" s="129">
        <v>178981.15999999997</v>
      </c>
    </row>
    <row r="33" spans="1:5" ht="12" customHeight="1">
      <c r="A33" s="14">
        <v>23</v>
      </c>
      <c r="B33" s="18" t="s">
        <v>33</v>
      </c>
      <c r="C33" s="128">
        <v>0</v>
      </c>
      <c r="D33" s="134"/>
      <c r="E33" s="129">
        <v>0</v>
      </c>
    </row>
    <row r="34" spans="1:5" ht="12" customHeight="1" thickBot="1">
      <c r="A34" s="19">
        <v>24</v>
      </c>
      <c r="B34" s="16" t="s">
        <v>34</v>
      </c>
      <c r="C34" s="135">
        <v>1382081.16</v>
      </c>
      <c r="D34" s="134"/>
      <c r="E34" s="136">
        <v>1382081.16</v>
      </c>
    </row>
    <row r="35" spans="1:5" ht="12" customHeight="1" thickBot="1">
      <c r="A35" s="91">
        <v>25</v>
      </c>
      <c r="B35" s="92" t="s">
        <v>35</v>
      </c>
      <c r="C35" s="140">
        <v>1997644.8399999999</v>
      </c>
      <c r="D35" s="140">
        <v>65094.04</v>
      </c>
      <c r="E35" s="141">
        <v>2062738.88</v>
      </c>
    </row>
    <row r="36" spans="1:5" ht="12" customHeight="1">
      <c r="A36" s="2"/>
      <c r="B36" s="2"/>
      <c r="C36" s="20"/>
      <c r="D36" s="20"/>
      <c r="E36" s="20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1"/>
      <c r="D38" s="22"/>
      <c r="E38" s="2"/>
    </row>
    <row r="39" spans="1:5" ht="12" customHeight="1">
      <c r="A39" s="2"/>
      <c r="B39" s="2" t="s">
        <v>100</v>
      </c>
      <c r="C39" s="2"/>
      <c r="D39" s="23"/>
      <c r="E39" s="2"/>
    </row>
    <row r="40" spans="1:5" ht="12" customHeight="1">
      <c r="C40" s="24"/>
    </row>
  </sheetData>
  <sheetProtection formatCells="0" formatColumns="0" formatRows="0"/>
  <conditionalFormatting sqref="E35">
    <cfRule type="expression" dxfId="1" priority="1">
      <formula>OR(E18-E26-E34&gt;1,E18-E26-E34&lt;-1)</formula>
    </cfRule>
  </conditionalFormatting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C7" sqref="C7:E56"/>
    </sheetView>
  </sheetViews>
  <sheetFormatPr defaultColWidth="9.140625" defaultRowHeight="11.25"/>
  <cols>
    <col min="1" max="1" width="8.140625" style="25" bestFit="1" customWidth="1"/>
    <col min="2" max="2" width="48.85546875" style="25" customWidth="1"/>
    <col min="3" max="4" width="12" style="25" customWidth="1"/>
    <col min="5" max="5" width="12" style="100" customWidth="1"/>
    <col min="6" max="16384" width="9.140625" style="25"/>
  </cols>
  <sheetData>
    <row r="1" spans="1:5">
      <c r="A1" s="93" t="s">
        <v>103</v>
      </c>
      <c r="B1" s="90" t="str">
        <f>Info!B1</f>
        <v>შპს. მისო "ექსპრეს კაპიტალ+"</v>
      </c>
    </row>
    <row r="2" spans="1:5">
      <c r="A2" s="93" t="s">
        <v>0</v>
      </c>
      <c r="B2" s="105" t="str">
        <f>Info!B2</f>
        <v>30.06..2025</v>
      </c>
    </row>
    <row r="3" spans="1:5">
      <c r="B3" s="26"/>
    </row>
    <row r="4" spans="1:5" ht="12" thickBot="1">
      <c r="A4" s="27" t="s">
        <v>36</v>
      </c>
      <c r="B4" s="28" t="s">
        <v>37</v>
      </c>
      <c r="E4" s="29" t="s">
        <v>3</v>
      </c>
    </row>
    <row r="5" spans="1:5" ht="12" thickBot="1">
      <c r="A5" s="30" t="s">
        <v>4</v>
      </c>
      <c r="B5" s="31"/>
      <c r="C5" s="32" t="s">
        <v>6</v>
      </c>
      <c r="D5" s="33" t="s">
        <v>7</v>
      </c>
      <c r="E5" s="34" t="s">
        <v>8</v>
      </c>
    </row>
    <row r="6" spans="1:5" ht="12" thickBot="1">
      <c r="A6" s="35"/>
      <c r="B6" s="36" t="s">
        <v>38</v>
      </c>
      <c r="C6" s="36"/>
      <c r="D6" s="36"/>
      <c r="E6" s="36"/>
    </row>
    <row r="7" spans="1:5">
      <c r="A7" s="62">
        <v>1</v>
      </c>
      <c r="B7" s="37" t="s">
        <v>39</v>
      </c>
      <c r="C7" s="112"/>
      <c r="D7" s="113"/>
      <c r="E7" s="114">
        <f t="shared" ref="E7:E24" si="0">C7+D7</f>
        <v>0</v>
      </c>
    </row>
    <row r="8" spans="1:5">
      <c r="A8" s="62">
        <v>2</v>
      </c>
      <c r="B8" s="38" t="s">
        <v>40</v>
      </c>
      <c r="C8" s="115">
        <f>SUM(C9:C15)</f>
        <v>134927.73000000001</v>
      </c>
      <c r="D8" s="116">
        <f>SUM(D9:D15)</f>
        <v>0</v>
      </c>
      <c r="E8" s="117">
        <f t="shared" si="0"/>
        <v>134927.73000000001</v>
      </c>
    </row>
    <row r="9" spans="1:5">
      <c r="A9" s="62">
        <v>2.1</v>
      </c>
      <c r="B9" s="39" t="s">
        <v>107</v>
      </c>
      <c r="C9" s="112">
        <v>127427.67</v>
      </c>
      <c r="D9" s="113"/>
      <c r="E9" s="118">
        <f t="shared" si="0"/>
        <v>127427.67</v>
      </c>
    </row>
    <row r="10" spans="1:5">
      <c r="A10" s="62">
        <v>2.2000000000000002</v>
      </c>
      <c r="B10" s="39" t="s">
        <v>41</v>
      </c>
      <c r="C10" s="112">
        <v>3152.3</v>
      </c>
      <c r="D10" s="113"/>
      <c r="E10" s="118">
        <f t="shared" si="0"/>
        <v>3152.3</v>
      </c>
    </row>
    <row r="11" spans="1:5">
      <c r="A11" s="62">
        <v>2.2999999999999998</v>
      </c>
      <c r="B11" s="39" t="s">
        <v>108</v>
      </c>
      <c r="C11" s="112"/>
      <c r="D11" s="113"/>
      <c r="E11" s="118">
        <f t="shared" si="0"/>
        <v>0</v>
      </c>
    </row>
    <row r="12" spans="1:5">
      <c r="A12" s="62">
        <v>2.4</v>
      </c>
      <c r="B12" s="39" t="s">
        <v>42</v>
      </c>
      <c r="C12" s="112"/>
      <c r="D12" s="113"/>
      <c r="E12" s="118">
        <f t="shared" si="0"/>
        <v>0</v>
      </c>
    </row>
    <row r="13" spans="1:5">
      <c r="A13" s="62">
        <v>2.5</v>
      </c>
      <c r="B13" s="39" t="s">
        <v>43</v>
      </c>
      <c r="C13" s="112">
        <v>2787.78</v>
      </c>
      <c r="D13" s="113"/>
      <c r="E13" s="118">
        <f t="shared" si="0"/>
        <v>2787.78</v>
      </c>
    </row>
    <row r="14" spans="1:5">
      <c r="A14" s="62">
        <v>2.6</v>
      </c>
      <c r="B14" s="39" t="s">
        <v>44</v>
      </c>
      <c r="C14" s="112"/>
      <c r="D14" s="113"/>
      <c r="E14" s="118">
        <f>C14+D14</f>
        <v>0</v>
      </c>
    </row>
    <row r="15" spans="1:5">
      <c r="A15" s="62">
        <v>2.7</v>
      </c>
      <c r="B15" s="39" t="s">
        <v>45</v>
      </c>
      <c r="C15" s="112">
        <v>1559.98</v>
      </c>
      <c r="D15" s="113"/>
      <c r="E15" s="118">
        <f t="shared" si="0"/>
        <v>1559.98</v>
      </c>
    </row>
    <row r="16" spans="1:5">
      <c r="A16" s="62">
        <v>3</v>
      </c>
      <c r="B16" s="38" t="s">
        <v>46</v>
      </c>
      <c r="C16" s="115">
        <f>SUM(C17:C20)</f>
        <v>78388.13</v>
      </c>
      <c r="D16" s="116">
        <f>SUM(D17:D20)</f>
        <v>0</v>
      </c>
      <c r="E16" s="117">
        <f t="shared" si="0"/>
        <v>78388.13</v>
      </c>
    </row>
    <row r="17" spans="1:5">
      <c r="A17" s="62">
        <v>3.1</v>
      </c>
      <c r="B17" s="39" t="s">
        <v>47</v>
      </c>
      <c r="C17" s="112">
        <v>78388.13</v>
      </c>
      <c r="D17" s="113"/>
      <c r="E17" s="118">
        <f t="shared" si="0"/>
        <v>78388.13</v>
      </c>
    </row>
    <row r="18" spans="1:5">
      <c r="A18" s="62">
        <v>3.2</v>
      </c>
      <c r="B18" s="39" t="s">
        <v>48</v>
      </c>
      <c r="C18" s="112"/>
      <c r="D18" s="113"/>
      <c r="E18" s="118">
        <f t="shared" si="0"/>
        <v>0</v>
      </c>
    </row>
    <row r="19" spans="1:5">
      <c r="A19" s="62">
        <v>3.3</v>
      </c>
      <c r="B19" s="39" t="s">
        <v>49</v>
      </c>
      <c r="C19" s="112"/>
      <c r="D19" s="113"/>
      <c r="E19" s="118">
        <f t="shared" si="0"/>
        <v>0</v>
      </c>
    </row>
    <row r="20" spans="1:5">
      <c r="A20" s="62">
        <v>3.4</v>
      </c>
      <c r="B20" s="39" t="s">
        <v>50</v>
      </c>
      <c r="C20" s="112"/>
      <c r="D20" s="113"/>
      <c r="E20" s="118">
        <f t="shared" si="0"/>
        <v>0</v>
      </c>
    </row>
    <row r="21" spans="1:5" ht="22.5">
      <c r="A21" s="62">
        <v>4</v>
      </c>
      <c r="B21" s="40" t="s">
        <v>51</v>
      </c>
      <c r="C21" s="112">
        <v>59008.94</v>
      </c>
      <c r="D21" s="113"/>
      <c r="E21" s="117">
        <f t="shared" si="0"/>
        <v>59008.94</v>
      </c>
    </row>
    <row r="22" spans="1:5" ht="22.5">
      <c r="A22" s="62">
        <v>5</v>
      </c>
      <c r="B22" s="40" t="s">
        <v>52</v>
      </c>
      <c r="C22" s="112"/>
      <c r="D22" s="113"/>
      <c r="E22" s="117">
        <f t="shared" si="0"/>
        <v>0</v>
      </c>
    </row>
    <row r="23" spans="1:5">
      <c r="A23" s="63">
        <v>6</v>
      </c>
      <c r="B23" s="41" t="s">
        <v>53</v>
      </c>
      <c r="C23" s="119"/>
      <c r="D23" s="120"/>
      <c r="E23" s="121">
        <f t="shared" si="0"/>
        <v>0</v>
      </c>
    </row>
    <row r="24" spans="1:5" ht="12" thickBot="1">
      <c r="A24" s="66">
        <v>7</v>
      </c>
      <c r="B24" s="94" t="s">
        <v>54</v>
      </c>
      <c r="C24" s="122">
        <f>SUM(C7:C8,C21:C23,C16)</f>
        <v>272324.80000000005</v>
      </c>
      <c r="D24" s="122">
        <f>SUM(D7:D8,D21:D23,D16)</f>
        <v>0</v>
      </c>
      <c r="E24" s="123">
        <f t="shared" si="0"/>
        <v>272324.80000000005</v>
      </c>
    </row>
    <row r="25" spans="1:5" ht="12" thickBot="1">
      <c r="A25" s="42"/>
      <c r="B25" s="36" t="s">
        <v>55</v>
      </c>
      <c r="C25" s="142"/>
      <c r="D25" s="142"/>
      <c r="E25" s="142"/>
    </row>
    <row r="26" spans="1:5" ht="22.5">
      <c r="A26" s="62">
        <v>8</v>
      </c>
      <c r="B26" s="43" t="s">
        <v>56</v>
      </c>
      <c r="C26" s="143">
        <v>28921.18</v>
      </c>
      <c r="D26" s="144"/>
      <c r="E26" s="114">
        <f t="shared" ref="E26:E34" si="1">C26+D26</f>
        <v>28921.18</v>
      </c>
    </row>
    <row r="27" spans="1:5">
      <c r="A27" s="62">
        <v>9</v>
      </c>
      <c r="B27" s="44" t="s">
        <v>57</v>
      </c>
      <c r="C27" s="145">
        <v>959.52</v>
      </c>
      <c r="D27" s="146">
        <v>1493.81</v>
      </c>
      <c r="E27" s="117">
        <f t="shared" si="1"/>
        <v>2453.33</v>
      </c>
    </row>
    <row r="28" spans="1:5">
      <c r="A28" s="62">
        <v>10</v>
      </c>
      <c r="B28" s="44" t="s">
        <v>58</v>
      </c>
      <c r="C28" s="145"/>
      <c r="D28" s="146"/>
      <c r="E28" s="117">
        <f t="shared" si="1"/>
        <v>0</v>
      </c>
    </row>
    <row r="29" spans="1:5">
      <c r="A29" s="62">
        <v>11</v>
      </c>
      <c r="B29" s="44" t="s">
        <v>59</v>
      </c>
      <c r="C29" s="145"/>
      <c r="D29" s="146"/>
      <c r="E29" s="117">
        <f t="shared" si="1"/>
        <v>0</v>
      </c>
    </row>
    <row r="30" spans="1:5">
      <c r="A30" s="62">
        <v>12</v>
      </c>
      <c r="B30" s="44" t="s">
        <v>60</v>
      </c>
      <c r="C30" s="145"/>
      <c r="D30" s="146"/>
      <c r="E30" s="117">
        <f t="shared" si="1"/>
        <v>0</v>
      </c>
    </row>
    <row r="31" spans="1:5">
      <c r="A31" s="62">
        <v>13</v>
      </c>
      <c r="B31" s="44" t="s">
        <v>61</v>
      </c>
      <c r="C31" s="145"/>
      <c r="D31" s="146"/>
      <c r="E31" s="117">
        <f t="shared" si="1"/>
        <v>0</v>
      </c>
    </row>
    <row r="32" spans="1:5">
      <c r="A32" s="62">
        <v>14</v>
      </c>
      <c r="B32" s="45" t="s">
        <v>62</v>
      </c>
      <c r="C32" s="145"/>
      <c r="D32" s="146"/>
      <c r="E32" s="117">
        <f t="shared" si="1"/>
        <v>0</v>
      </c>
    </row>
    <row r="33" spans="1:5" ht="12" thickBot="1">
      <c r="A33" s="64">
        <v>15</v>
      </c>
      <c r="B33" s="46" t="s">
        <v>63</v>
      </c>
      <c r="C33" s="147">
        <f>SUM(C26:C32)</f>
        <v>29880.7</v>
      </c>
      <c r="D33" s="148">
        <f>SUM(D26:D32)</f>
        <v>1493.81</v>
      </c>
      <c r="E33" s="149">
        <f t="shared" si="1"/>
        <v>31374.510000000002</v>
      </c>
    </row>
    <row r="34" spans="1:5" ht="12" thickBot="1">
      <c r="A34" s="69">
        <v>16</v>
      </c>
      <c r="B34" s="95" t="s">
        <v>64</v>
      </c>
      <c r="C34" s="122">
        <f>C24-C33</f>
        <v>242444.10000000003</v>
      </c>
      <c r="D34" s="150">
        <f>D24-D33</f>
        <v>-1493.81</v>
      </c>
      <c r="E34" s="123">
        <f t="shared" si="1"/>
        <v>240950.29000000004</v>
      </c>
    </row>
    <row r="35" spans="1:5" ht="12" thickBot="1">
      <c r="A35" s="65"/>
      <c r="B35" s="36" t="s">
        <v>65</v>
      </c>
      <c r="C35" s="142"/>
      <c r="D35" s="142"/>
      <c r="E35" s="142"/>
    </row>
    <row r="36" spans="1:5">
      <c r="A36" s="66">
        <v>17</v>
      </c>
      <c r="B36" s="47" t="s">
        <v>66</v>
      </c>
      <c r="C36" s="151">
        <f>C37-C38</f>
        <v>298168</v>
      </c>
      <c r="D36" s="152">
        <f>D37-D38</f>
        <v>0</v>
      </c>
      <c r="E36" s="114">
        <f t="shared" ref="E36:E45" si="2">C36+D36</f>
        <v>298168</v>
      </c>
    </row>
    <row r="37" spans="1:5" ht="22.5">
      <c r="A37" s="62">
        <v>17.100000000000001</v>
      </c>
      <c r="B37" s="48" t="s">
        <v>109</v>
      </c>
      <c r="C37" s="112">
        <v>298850.77</v>
      </c>
      <c r="D37" s="113"/>
      <c r="E37" s="118">
        <f t="shared" si="2"/>
        <v>298850.77</v>
      </c>
    </row>
    <row r="38" spans="1:5" ht="22.5">
      <c r="A38" s="62">
        <v>17.2</v>
      </c>
      <c r="B38" s="48" t="s">
        <v>110</v>
      </c>
      <c r="C38" s="112">
        <v>682.77</v>
      </c>
      <c r="D38" s="113"/>
      <c r="E38" s="118">
        <f t="shared" si="2"/>
        <v>682.77</v>
      </c>
    </row>
    <row r="39" spans="1:5">
      <c r="A39" s="62">
        <v>18</v>
      </c>
      <c r="B39" s="40" t="s">
        <v>67</v>
      </c>
      <c r="C39" s="145"/>
      <c r="D39" s="146"/>
      <c r="E39" s="117">
        <f t="shared" si="2"/>
        <v>0</v>
      </c>
    </row>
    <row r="40" spans="1:5">
      <c r="A40" s="62">
        <v>19</v>
      </c>
      <c r="B40" s="40" t="s">
        <v>68</v>
      </c>
      <c r="C40" s="145"/>
      <c r="D40" s="146"/>
      <c r="E40" s="117">
        <f t="shared" si="2"/>
        <v>0</v>
      </c>
    </row>
    <row r="41" spans="1:5" ht="22.5">
      <c r="A41" s="62">
        <v>20</v>
      </c>
      <c r="B41" s="40" t="s">
        <v>69</v>
      </c>
      <c r="C41" s="145">
        <v>5046.96</v>
      </c>
      <c r="D41" s="146"/>
      <c r="E41" s="117">
        <f t="shared" si="2"/>
        <v>5046.96</v>
      </c>
    </row>
    <row r="42" spans="1:5">
      <c r="A42" s="62">
        <v>21</v>
      </c>
      <c r="B42" s="40" t="s">
        <v>70</v>
      </c>
      <c r="C42" s="145">
        <v>166.24</v>
      </c>
      <c r="D42" s="146"/>
      <c r="E42" s="117">
        <f t="shared" si="2"/>
        <v>166.24</v>
      </c>
    </row>
    <row r="43" spans="1:5">
      <c r="A43" s="62">
        <v>22</v>
      </c>
      <c r="B43" s="40" t="s">
        <v>71</v>
      </c>
      <c r="C43" s="145"/>
      <c r="D43" s="146"/>
      <c r="E43" s="117">
        <f t="shared" si="2"/>
        <v>0</v>
      </c>
    </row>
    <row r="44" spans="1:5">
      <c r="A44" s="63">
        <v>23</v>
      </c>
      <c r="B44" s="41" t="s">
        <v>72</v>
      </c>
      <c r="C44" s="153">
        <v>106.15</v>
      </c>
      <c r="D44" s="154"/>
      <c r="E44" s="121">
        <f t="shared" si="2"/>
        <v>106.15</v>
      </c>
    </row>
    <row r="45" spans="1:5" ht="12" thickBot="1">
      <c r="A45" s="66">
        <v>24</v>
      </c>
      <c r="B45" s="95" t="s">
        <v>73</v>
      </c>
      <c r="C45" s="122">
        <f>SUM(C36,C39:C44)</f>
        <v>303487.35000000003</v>
      </c>
      <c r="D45" s="150">
        <f>SUM(D36,D39:D44)</f>
        <v>0</v>
      </c>
      <c r="E45" s="123">
        <f t="shared" si="2"/>
        <v>303487.35000000003</v>
      </c>
    </row>
    <row r="46" spans="1:5" ht="12" thickBot="1">
      <c r="A46" s="42"/>
      <c r="B46" s="36" t="s">
        <v>74</v>
      </c>
      <c r="C46" s="142"/>
      <c r="D46" s="142"/>
      <c r="E46" s="142"/>
    </row>
    <row r="47" spans="1:5" ht="22.5">
      <c r="A47" s="62">
        <v>25</v>
      </c>
      <c r="B47" s="37" t="s">
        <v>75</v>
      </c>
      <c r="C47" s="145">
        <v>16442.330000000002</v>
      </c>
      <c r="D47" s="146"/>
      <c r="E47" s="155">
        <f t="shared" ref="E47:E54" si="3">C47+D47</f>
        <v>16442.330000000002</v>
      </c>
    </row>
    <row r="48" spans="1:5">
      <c r="A48" s="62">
        <v>26</v>
      </c>
      <c r="B48" s="40" t="s">
        <v>76</v>
      </c>
      <c r="C48" s="145">
        <v>321931.51</v>
      </c>
      <c r="D48" s="146"/>
      <c r="E48" s="156">
        <f t="shared" si="3"/>
        <v>321931.51</v>
      </c>
    </row>
    <row r="49" spans="1:5">
      <c r="A49" s="62">
        <v>27</v>
      </c>
      <c r="B49" s="40" t="s">
        <v>77</v>
      </c>
      <c r="C49" s="145">
        <v>10988.07</v>
      </c>
      <c r="D49" s="146"/>
      <c r="E49" s="156">
        <f t="shared" si="3"/>
        <v>10988.07</v>
      </c>
    </row>
    <row r="50" spans="1:5">
      <c r="A50" s="62">
        <v>28</v>
      </c>
      <c r="B50" s="40" t="s">
        <v>78</v>
      </c>
      <c r="C50" s="145">
        <v>43545.15</v>
      </c>
      <c r="D50" s="146"/>
      <c r="E50" s="156">
        <f t="shared" si="3"/>
        <v>43545.15</v>
      </c>
    </row>
    <row r="51" spans="1:5">
      <c r="A51" s="62">
        <v>29</v>
      </c>
      <c r="B51" s="40" t="s">
        <v>79</v>
      </c>
      <c r="C51" s="145">
        <v>21758.2</v>
      </c>
      <c r="D51" s="146"/>
      <c r="E51" s="156">
        <f t="shared" si="3"/>
        <v>21758.2</v>
      </c>
    </row>
    <row r="52" spans="1:5">
      <c r="A52" s="62">
        <v>30</v>
      </c>
      <c r="B52" s="40" t="s">
        <v>80</v>
      </c>
      <c r="C52" s="145">
        <v>54014.45</v>
      </c>
      <c r="D52" s="146"/>
      <c r="E52" s="156">
        <f t="shared" si="3"/>
        <v>54014.45</v>
      </c>
    </row>
    <row r="53" spans="1:5">
      <c r="A53" s="63">
        <v>31</v>
      </c>
      <c r="B53" s="49" t="s">
        <v>81</v>
      </c>
      <c r="C53" s="157">
        <f>SUM(C47:C52)</f>
        <v>468679.71000000008</v>
      </c>
      <c r="D53" s="158">
        <f>SUM(D47:D52)</f>
        <v>0</v>
      </c>
      <c r="E53" s="159">
        <f t="shared" si="3"/>
        <v>468679.71000000008</v>
      </c>
    </row>
    <row r="54" spans="1:5" ht="12" thickBot="1">
      <c r="A54" s="66">
        <v>32</v>
      </c>
      <c r="B54" s="96" t="s">
        <v>82</v>
      </c>
      <c r="C54" s="160">
        <f>C45-C53</f>
        <v>-165192.36000000004</v>
      </c>
      <c r="D54" s="161">
        <f>D45-D53</f>
        <v>0</v>
      </c>
      <c r="E54" s="162">
        <f t="shared" si="3"/>
        <v>-165192.36000000004</v>
      </c>
    </row>
    <row r="55" spans="1:5" ht="12" thickBot="1">
      <c r="A55" s="97"/>
      <c r="B55" s="97"/>
      <c r="C55" s="163"/>
      <c r="D55" s="163"/>
      <c r="E55" s="163"/>
    </row>
    <row r="56" spans="1:5" ht="12" thickBot="1">
      <c r="A56" s="62">
        <v>33</v>
      </c>
      <c r="B56" s="55" t="s">
        <v>83</v>
      </c>
      <c r="C56" s="164">
        <f>C34+C54</f>
        <v>77251.739999999991</v>
      </c>
      <c r="D56" s="165">
        <f>D34+D54</f>
        <v>-1493.81</v>
      </c>
      <c r="E56" s="166">
        <f>C56+D56</f>
        <v>75757.929999999993</v>
      </c>
    </row>
    <row r="57" spans="1:5" ht="12" thickBot="1">
      <c r="A57" s="50"/>
      <c r="B57" s="42"/>
      <c r="C57" s="167"/>
      <c r="D57" s="168"/>
      <c r="E57" s="167"/>
    </row>
    <row r="58" spans="1:5">
      <c r="A58" s="62">
        <v>34</v>
      </c>
      <c r="B58" s="37" t="s">
        <v>84</v>
      </c>
      <c r="C58" s="169">
        <v>-48331.58</v>
      </c>
      <c r="D58" s="170"/>
      <c r="E58" s="155">
        <v>-48331.58</v>
      </c>
    </row>
    <row r="59" spans="1:5" ht="22.5">
      <c r="A59" s="62">
        <v>35</v>
      </c>
      <c r="B59" s="40" t="s">
        <v>85</v>
      </c>
      <c r="C59" s="171"/>
      <c r="D59" s="172"/>
      <c r="E59" s="156">
        <v>0</v>
      </c>
    </row>
    <row r="60" spans="1:5" ht="22.5">
      <c r="A60" s="63">
        <v>36</v>
      </c>
      <c r="B60" s="41" t="s">
        <v>86</v>
      </c>
      <c r="C60" s="173">
        <v>65</v>
      </c>
      <c r="D60" s="174"/>
      <c r="E60" s="159">
        <v>65</v>
      </c>
    </row>
    <row r="61" spans="1:5" ht="12" thickBot="1">
      <c r="A61" s="67">
        <v>37</v>
      </c>
      <c r="B61" s="95" t="s">
        <v>87</v>
      </c>
      <c r="C61" s="175">
        <v>-48266.58</v>
      </c>
      <c r="D61" s="176"/>
      <c r="E61" s="177">
        <v>-48266.58</v>
      </c>
    </row>
    <row r="62" spans="1:5" ht="12" thickBot="1">
      <c r="A62" s="68"/>
      <c r="B62" s="51"/>
      <c r="C62" s="178"/>
      <c r="D62" s="178"/>
      <c r="E62" s="179"/>
    </row>
    <row r="63" spans="1:5" ht="23.25" thickBot="1">
      <c r="A63" s="69">
        <v>38</v>
      </c>
      <c r="B63" s="52" t="s">
        <v>88</v>
      </c>
      <c r="C63" s="164">
        <v>93839.11</v>
      </c>
      <c r="D63" s="165">
        <v>-358.86</v>
      </c>
      <c r="E63" s="166">
        <v>93480.25</v>
      </c>
    </row>
    <row r="64" spans="1:5" s="54" customFormat="1" ht="12" thickBot="1">
      <c r="A64" s="69">
        <v>39</v>
      </c>
      <c r="B64" s="53" t="s">
        <v>89</v>
      </c>
      <c r="C64" s="180"/>
      <c r="D64" s="181"/>
      <c r="E64" s="182">
        <v>0</v>
      </c>
    </row>
    <row r="65" spans="1:5" ht="12" thickBot="1">
      <c r="A65" s="69">
        <v>40</v>
      </c>
      <c r="B65" s="55" t="s">
        <v>90</v>
      </c>
      <c r="C65" s="164">
        <v>93839.11</v>
      </c>
      <c r="D65" s="165">
        <v>-358.86</v>
      </c>
      <c r="E65" s="166">
        <v>93480.25</v>
      </c>
    </row>
    <row r="66" spans="1:5" s="54" customFormat="1" ht="12" thickBot="1">
      <c r="A66" s="69">
        <v>41</v>
      </c>
      <c r="B66" s="56" t="s">
        <v>91</v>
      </c>
      <c r="C66" s="183"/>
      <c r="D66" s="184"/>
      <c r="E66" s="185">
        <v>0</v>
      </c>
    </row>
    <row r="67" spans="1:5" ht="12" thickBot="1">
      <c r="A67" s="98">
        <v>42</v>
      </c>
      <c r="B67" s="99" t="s">
        <v>92</v>
      </c>
      <c r="C67" s="186">
        <v>93839.11</v>
      </c>
      <c r="D67" s="186">
        <v>-358.86</v>
      </c>
      <c r="E67" s="187">
        <v>93480.25</v>
      </c>
    </row>
    <row r="68" spans="1:5" ht="12" thickTop="1">
      <c r="A68" s="57"/>
      <c r="C68" s="58"/>
      <c r="D68" s="58"/>
      <c r="E68" s="101"/>
    </row>
    <row r="69" spans="1:5">
      <c r="A69" s="59"/>
      <c r="B69" s="60" t="s">
        <v>100</v>
      </c>
      <c r="C69" s="60"/>
      <c r="D69" s="60"/>
      <c r="E69" s="102"/>
    </row>
    <row r="70" spans="1:5">
      <c r="A70" s="59"/>
      <c r="B70" s="60"/>
      <c r="C70" s="60"/>
      <c r="D70" s="60"/>
      <c r="E70" s="102"/>
    </row>
    <row r="71" spans="1:5">
      <c r="A71" s="59"/>
      <c r="B71" s="60"/>
      <c r="C71" s="60"/>
      <c r="D71" s="60"/>
      <c r="E71" s="102"/>
    </row>
    <row r="72" spans="1:5">
      <c r="A72" s="60"/>
      <c r="B72" s="60"/>
      <c r="C72" s="60"/>
      <c r="D72" s="60"/>
      <c r="E72" s="102"/>
    </row>
    <row r="73" spans="1:5">
      <c r="A73" s="60"/>
    </row>
  </sheetData>
  <sheetProtection formatCells="0" formatColumns="0" formatRows="0"/>
  <dataValidations count="1">
    <dataValidation type="decimal" allowBlank="1" showInputMessage="1" showErrorMessage="1" sqref="C58:C60 C64 C66 C7:D7 C9:D15 C17:D23 C26:D32 C37:D44 C47:D52" xr:uid="{2F6951F8-9AB2-4668-9F6F-9C5603F3A83B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2025-07-15T07:21:40Z</dcterms:modified>
</cp:coreProperties>
</file>